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'Дашборд'!$E$17:$E$20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'Дашборд'!$F$17:$F$20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'Дашборд'!C65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'Дашборд'!$A$66:$A$93</f>
            </numRef>
          </cat>
          <val>
            <numRef>
              <f>'Дашборд'!$C$66:$C$93</f>
            </numRef>
          </val>
        </ser>
        <ser>
          <idx val="1"/>
          <order val="1"/>
          <tx>
            <strRef>
              <f>'Дашборд'!D65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'Дашборд'!$A$66:$A$93</f>
            </numRef>
          </cat>
          <val>
            <numRef>
              <f>'Дашборд'!$D$66:$D$93</f>
            </numRef>
          </val>
        </ser>
        <ser>
          <idx val="2"/>
          <order val="2"/>
          <tx>
            <strRef>
              <f>'Дашборд'!E65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'Дашборд'!$A$66:$A$93</f>
            </numRef>
          </cat>
          <val>
            <numRef>
              <f>'Дашборд'!$E$66:$E$93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H56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</cols>
  <sheetData>
    <row r="1">
      <c r="A1" s="1" t="inlineStr">
        <is>
          <t>Дорожная карта</t>
        </is>
      </c>
      <c r="E1" t="inlineStr">
        <is>
          <t>Дата контроля: 28.02.2026</t>
        </is>
      </c>
    </row>
    <row r="2">
      <c r="E2" t="inlineStr">
        <is>
          <t>Период: 01.02.2026 — 28.02.2026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T3" s="2" t="inlineStr">
        <is>
          <t>ПТ, Сплит</t>
        </is>
      </c>
      <c r="AU3" s="3" t="n"/>
      <c r="AV3" s="3" t="n"/>
      <c r="AW3" s="2" t="inlineStr">
        <is>
          <t>ВПТ</t>
        </is>
      </c>
      <c r="AX3" s="3" t="n"/>
      <c r="AY3" s="2" t="inlineStr">
        <is>
          <t>Секции</t>
        </is>
      </c>
      <c r="AZ3" s="3" t="n"/>
      <c r="BA3" s="2" t="inlineStr">
        <is>
          <t>ДЕНЬГИ</t>
        </is>
      </c>
      <c r="BB3" s="3" t="n"/>
      <c r="BC3" s="3" t="n"/>
      <c r="BD3" s="3" t="n"/>
      <c r="BE3" s="3" t="n"/>
      <c r="BF3" s="3" t="n"/>
      <c r="BG3" s="3" t="n"/>
      <c r="BH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T4" s="4" t="inlineStr">
        <is>
          <t>Тех. задание ПТ</t>
        </is>
      </c>
      <c r="AU4" s="4" t="inlineStr">
        <is>
          <t>Факт ПТ</t>
        </is>
      </c>
      <c r="AV4" s="4" t="inlineStr">
        <is>
          <t>Факт СПЛИТ</t>
        </is>
      </c>
      <c r="AW4" s="4" t="inlineStr">
        <is>
          <t>Тех. задание ВПТ</t>
        </is>
      </c>
      <c r="AX4" s="4" t="inlineStr">
        <is>
          <t>Факт ВПТ</t>
        </is>
      </c>
      <c r="AY4" s="4" t="inlineStr">
        <is>
          <t>Тех. задание</t>
        </is>
      </c>
      <c r="AZ4" s="4" t="inlineStr">
        <is>
          <t>Факт</t>
        </is>
      </c>
      <c r="BA4" s="4" t="inlineStr">
        <is>
          <t>Тех задание $</t>
        </is>
      </c>
      <c r="BB4" s="4" t="inlineStr">
        <is>
          <t>Факт ПТ 1С $</t>
        </is>
      </c>
      <c r="BC4" s="4" t="inlineStr">
        <is>
          <t>Факт МГ/секции 1С $</t>
        </is>
      </c>
      <c r="BD4" s="4" t="inlineStr">
        <is>
          <t>Прочие услуги $</t>
        </is>
      </c>
      <c r="BE4" s="4" t="inlineStr">
        <is>
          <t>Факт общий $</t>
        </is>
      </c>
      <c r="BF4" s="4" t="inlineStr">
        <is>
          <t>Средняя стоимость ПТ прошлого месяца $</t>
        </is>
      </c>
      <c r="BG4" s="4" t="inlineStr">
        <is>
          <t>Ранрейт $</t>
        </is>
      </c>
      <c r="BH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БАССЕЙН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/>
      <c r="AT6" s="4" t="inlineStr">
        <is>
          <t>Тех. задание ПТ</t>
        </is>
      </c>
      <c r="AU6" s="4" t="inlineStr">
        <is>
          <t>Факт ПТ</t>
        </is>
      </c>
      <c r="AV6" s="4" t="inlineStr">
        <is>
          <t>Факт СПЛИТ</t>
        </is>
      </c>
      <c r="AW6" s="4" t="inlineStr">
        <is>
          <t>Тех. задание ВПТ</t>
        </is>
      </c>
      <c r="AX6" s="4" t="inlineStr">
        <is>
          <t>Факт ВПТ</t>
        </is>
      </c>
      <c r="AY6" s="4" t="inlineStr">
        <is>
          <t>Тех. задание</t>
        </is>
      </c>
      <c r="AZ6" s="4" t="inlineStr">
        <is>
          <t>Факт</t>
        </is>
      </c>
      <c r="BA6" s="4" t="inlineStr">
        <is>
          <t>Тех задание $</t>
        </is>
      </c>
      <c r="BB6" s="4" t="inlineStr">
        <is>
          <t>Факт ПТ 1С $</t>
        </is>
      </c>
      <c r="BC6" s="4" t="inlineStr">
        <is>
          <t>Факт МГ/секции 1С $</t>
        </is>
      </c>
      <c r="BD6" s="4" t="inlineStr">
        <is>
          <t>Прочие услуги $</t>
        </is>
      </c>
      <c r="BE6" s="4" t="inlineStr">
        <is>
          <t>Факт общий $</t>
        </is>
      </c>
      <c r="BF6" s="4" t="inlineStr">
        <is>
          <t>Средняя стоимость ПТ прошлого месяца $</t>
        </is>
      </c>
      <c r="BG6" s="4" t="inlineStr">
        <is>
          <t>Ранрейт $</t>
        </is>
      </c>
      <c r="BH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2026-02-01</t>
        </is>
      </c>
      <c r="C7" s="6" t="inlineStr">
        <is>
          <t>ПТ</t>
        </is>
      </c>
      <c r="D7" s="6" t="inlineStr">
        <is>
          <t>Александрова Мария Александровна</t>
        </is>
      </c>
      <c r="E7" s="7" t="n">
        <v>13530.5</v>
      </c>
      <c r="F7" s="7" t="n">
        <v>11</v>
      </c>
      <c r="G7" s="7" t="n">
        <v>7698.5</v>
      </c>
      <c r="H7" s="7" t="n">
        <v>12</v>
      </c>
      <c r="I7" s="7" t="n">
        <v>0</v>
      </c>
      <c r="J7" s="7" t="n">
        <v>22</v>
      </c>
      <c r="K7" s="7">
        <f>ROUND(J7*BF7/100,0)*100</f>
        <v/>
      </c>
      <c r="L7" s="7" t="n">
        <v>0</v>
      </c>
      <c r="M7" s="7">
        <f>E7-K7</f>
        <v/>
      </c>
      <c r="N7" s="7" t="n">
        <v>0</v>
      </c>
      <c r="O7" s="7" t="n">
        <v>7182.5</v>
      </c>
      <c r="P7" s="7" t="n">
        <v>7</v>
      </c>
      <c r="Q7" s="7" t="n">
        <v>5139.58</v>
      </c>
      <c r="R7" s="7" t="n">
        <v>8</v>
      </c>
      <c r="S7" s="7" t="n">
        <v>0</v>
      </c>
      <c r="T7" s="7" t="n">
        <v>22</v>
      </c>
      <c r="U7" s="7">
        <f>ROUND(T7*BF7/100,0)*100</f>
        <v/>
      </c>
      <c r="V7" s="7" t="n">
        <v>0</v>
      </c>
      <c r="W7" s="7">
        <f>O7-U7</f>
        <v/>
      </c>
      <c r="X7" s="7" t="n">
        <v>0</v>
      </c>
      <c r="Y7" s="7" t="n">
        <v>12970.5</v>
      </c>
      <c r="Z7" s="7" t="n">
        <v>11</v>
      </c>
      <c r="AA7" s="7" t="n">
        <v>7819.74</v>
      </c>
      <c r="AB7" s="7" t="n">
        <v>12</v>
      </c>
      <c r="AC7" s="7" t="n">
        <v>0</v>
      </c>
      <c r="AD7" s="7" t="n">
        <v>22</v>
      </c>
      <c r="AE7" s="7">
        <f>ROUND(AD7*BF7/100,0)*100</f>
        <v/>
      </c>
      <c r="AF7" s="7" t="n">
        <v>0</v>
      </c>
      <c r="AG7" s="7">
        <f>Y7-AE7</f>
        <v/>
      </c>
      <c r="AH7" s="7" t="n">
        <v>0</v>
      </c>
      <c r="AI7" s="7" t="n">
        <v>7182.5</v>
      </c>
      <c r="AJ7" s="7" t="n">
        <v>7</v>
      </c>
      <c r="AK7" s="7" t="n">
        <v>8327.67</v>
      </c>
      <c r="AL7" s="7" t="n">
        <v>13</v>
      </c>
      <c r="AM7" s="7" t="n">
        <v>0</v>
      </c>
      <c r="AN7" s="7" t="n">
        <v>22</v>
      </c>
      <c r="AO7" s="7">
        <f>ROUND(AN7*BF7/100,0)*100</f>
        <v/>
      </c>
      <c r="AP7" s="7" t="n">
        <v>0</v>
      </c>
      <c r="AQ7" s="7">
        <f>AI7-AO7</f>
        <v/>
      </c>
      <c r="AR7" s="7" t="n">
        <v>0</v>
      </c>
      <c r="AS7" s="6" t="n"/>
      <c r="AT7" s="7">
        <f>SUM(J7,T7,AD7,AN7)</f>
        <v/>
      </c>
      <c r="AU7" s="7">
        <f>SUM(F7,P7,Z7,AJ7)</f>
        <v/>
      </c>
      <c r="AV7" s="7">
        <f>SUM(N7,X7,AH7,AR7)</f>
        <v/>
      </c>
      <c r="AW7" s="7">
        <f>SUM(L7,V7,AF7,AP7)</f>
        <v/>
      </c>
      <c r="AX7" s="7">
        <f>SUM(I7,S7,AC7,AM7)</f>
        <v/>
      </c>
      <c r="AY7" s="7" t="n">
        <v>0</v>
      </c>
      <c r="AZ7" s="7">
        <f>SUM(H7,R7,AB7,AL7)</f>
        <v/>
      </c>
      <c r="BA7" s="7">
        <f>SUM(K7,U7,AE7,AO7)</f>
        <v/>
      </c>
      <c r="BB7" s="7">
        <f>SUM(E7,O7,Y7,AI7)</f>
        <v/>
      </c>
      <c r="BC7" s="7">
        <f>SUM(G7,Q7,AA7,AK7)</f>
        <v/>
      </c>
      <c r="BD7" s="7" t="n">
        <v>0</v>
      </c>
      <c r="BE7" s="7">
        <f>BB7+BC7+BD7</f>
        <v/>
      </c>
      <c r="BF7" s="7" t="n">
        <v>870.7498863636364</v>
      </c>
      <c r="BG7" s="7">
        <f>BE7/28*28</f>
        <v/>
      </c>
      <c r="BH7" s="7">
        <f>IFERROR(BB7/AU7,0)</f>
        <v/>
      </c>
    </row>
    <row r="8">
      <c r="A8" s="6" t="n">
        <v>2</v>
      </c>
      <c r="B8" s="6" t="inlineStr">
        <is>
          <t>2026-02-01</t>
        </is>
      </c>
      <c r="C8" s="6" t="inlineStr">
        <is>
          <t>ПТ</t>
        </is>
      </c>
      <c r="D8" s="6" t="inlineStr">
        <is>
          <t>Букина Маргарита Александровна</t>
        </is>
      </c>
      <c r="E8" s="7" t="n">
        <v>16745</v>
      </c>
      <c r="F8" s="7" t="n">
        <v>14</v>
      </c>
      <c r="G8" s="7" t="n">
        <v>4152</v>
      </c>
      <c r="H8" s="7" t="n">
        <v>7</v>
      </c>
      <c r="I8" s="7" t="n">
        <v>0</v>
      </c>
      <c r="J8" s="7" t="n">
        <v>28</v>
      </c>
      <c r="K8" s="7">
        <f>ROUND(J8*BF8/100,0)*100</f>
        <v/>
      </c>
      <c r="L8" s="7" t="n">
        <v>0</v>
      </c>
      <c r="M8" s="7">
        <f>E8-K8</f>
        <v/>
      </c>
      <c r="N8" s="7" t="n">
        <v>1</v>
      </c>
      <c r="O8" s="7" t="n">
        <v>22834.38</v>
      </c>
      <c r="P8" s="7" t="n">
        <v>16</v>
      </c>
      <c r="Q8" s="7" t="n">
        <v>5514.75</v>
      </c>
      <c r="R8" s="7" t="n">
        <v>9</v>
      </c>
      <c r="S8" s="7" t="n">
        <v>0</v>
      </c>
      <c r="T8" s="7" t="n">
        <v>28</v>
      </c>
      <c r="U8" s="7">
        <f>ROUND(T8*BF8/100,0)*100</f>
        <v/>
      </c>
      <c r="V8" s="7" t="n">
        <v>0</v>
      </c>
      <c r="W8" s="7">
        <f>O8-U8</f>
        <v/>
      </c>
      <c r="X8" s="7" t="n">
        <v>1</v>
      </c>
      <c r="Y8" s="7" t="n">
        <v>32119.25</v>
      </c>
      <c r="Z8" s="7" t="n">
        <v>23</v>
      </c>
      <c r="AA8" s="7" t="n">
        <v>5735</v>
      </c>
      <c r="AB8" s="7" t="n">
        <v>9</v>
      </c>
      <c r="AC8" s="7" t="n">
        <v>0</v>
      </c>
      <c r="AD8" s="7" t="n">
        <v>28</v>
      </c>
      <c r="AE8" s="7">
        <f>ROUND(AD8*BF8/100,0)*100</f>
        <v/>
      </c>
      <c r="AF8" s="7" t="n">
        <v>0</v>
      </c>
      <c r="AG8" s="7">
        <f>Y8-AE8</f>
        <v/>
      </c>
      <c r="AH8" s="7" t="n">
        <v>0</v>
      </c>
      <c r="AI8" s="7" t="n">
        <v>28554.25</v>
      </c>
      <c r="AJ8" s="7" t="n">
        <v>21</v>
      </c>
      <c r="AK8" s="7" t="n">
        <v>5549</v>
      </c>
      <c r="AL8" s="7" t="n">
        <v>9</v>
      </c>
      <c r="AM8" s="7" t="n">
        <v>0</v>
      </c>
      <c r="AN8" s="7" t="n">
        <v>28</v>
      </c>
      <c r="AO8" s="7">
        <f>ROUND(AN8*BF8/100,0)*100</f>
        <v/>
      </c>
      <c r="AP8" s="7" t="n">
        <v>0</v>
      </c>
      <c r="AQ8" s="7">
        <f>AI8-AO8</f>
        <v/>
      </c>
      <c r="AR8" s="7" t="n">
        <v>1</v>
      </c>
      <c r="AS8" s="6" t="n"/>
      <c r="AT8" s="7">
        <f>SUM(J8,T8,AD8,AN8)</f>
        <v/>
      </c>
      <c r="AU8" s="7">
        <f>SUM(F8,P8,Z8,AJ8)</f>
        <v/>
      </c>
      <c r="AV8" s="7">
        <f>SUM(N8,X8,AH8,AR8)</f>
        <v/>
      </c>
      <c r="AW8" s="7">
        <f>SUM(L8,V8,AF8,AP8)</f>
        <v/>
      </c>
      <c r="AX8" s="7">
        <f>SUM(I8,S8,AC8,AM8)</f>
        <v/>
      </c>
      <c r="AY8" s="7" t="n">
        <v>0</v>
      </c>
      <c r="AZ8" s="7">
        <f>SUM(H8,R8,AB8,AL8)</f>
        <v/>
      </c>
      <c r="BA8" s="7">
        <f>SUM(K8,U8,AE8,AO8)</f>
        <v/>
      </c>
      <c r="BB8" s="7">
        <f>SUM(E8,O8,Y8,AI8)</f>
        <v/>
      </c>
      <c r="BC8" s="7">
        <f>SUM(G8,Q8,AA8,AK8)</f>
        <v/>
      </c>
      <c r="BD8" s="7" t="n">
        <v>0</v>
      </c>
      <c r="BE8" s="7">
        <f>BB8+BC8+BD8</f>
        <v/>
      </c>
      <c r="BF8" s="7" t="n">
        <v>1150.843513513513</v>
      </c>
      <c r="BG8" s="7">
        <f>BE8/28*28</f>
        <v/>
      </c>
      <c r="BH8" s="7">
        <f>IFERROR(BB8/AU8,0)</f>
        <v/>
      </c>
    </row>
    <row r="9">
      <c r="A9" s="6" t="n">
        <v>3</v>
      </c>
      <c r="B9" s="6" t="inlineStr">
        <is>
          <t>2026-02-01</t>
        </is>
      </c>
      <c r="C9" s="6" t="inlineStr">
        <is>
          <t>ПТ</t>
        </is>
      </c>
      <c r="D9" s="6" t="inlineStr">
        <is>
          <t>Волков Никита Андреевич</t>
        </is>
      </c>
      <c r="E9" s="7" t="n">
        <v>13325</v>
      </c>
      <c r="F9" s="7" t="n">
        <v>9</v>
      </c>
      <c r="G9" s="7" t="n">
        <v>4026.66</v>
      </c>
      <c r="H9" s="7" t="n">
        <v>6</v>
      </c>
      <c r="I9" s="7" t="n">
        <v>0</v>
      </c>
      <c r="J9" s="7" t="n">
        <v>14</v>
      </c>
      <c r="K9" s="7">
        <f>ROUND(J9*BF9/100,0)*100</f>
        <v/>
      </c>
      <c r="L9" s="7" t="n">
        <v>0</v>
      </c>
      <c r="M9" s="7">
        <f>E9-K9</f>
        <v/>
      </c>
      <c r="N9" s="7" t="n">
        <v>0</v>
      </c>
      <c r="O9" s="7" t="n">
        <v>6582.5</v>
      </c>
      <c r="P9" s="7" t="n">
        <v>5</v>
      </c>
      <c r="Q9" s="7" t="n">
        <v>2133.75</v>
      </c>
      <c r="R9" s="7" t="n">
        <v>3</v>
      </c>
      <c r="S9" s="7" t="n">
        <v>0</v>
      </c>
      <c r="T9" s="7" t="n">
        <v>14</v>
      </c>
      <c r="U9" s="7">
        <f>ROUND(T9*BF9/100,0)*100</f>
        <v/>
      </c>
      <c r="V9" s="7" t="n">
        <v>0</v>
      </c>
      <c r="W9" s="7">
        <f>O9-U9</f>
        <v/>
      </c>
      <c r="X9" s="7" t="n">
        <v>0</v>
      </c>
      <c r="Y9" s="7" t="n">
        <v>14052.5</v>
      </c>
      <c r="Z9" s="7" t="n">
        <v>10</v>
      </c>
      <c r="AA9" s="7" t="n">
        <v>6092.84</v>
      </c>
      <c r="AB9" s="7" t="n">
        <v>9</v>
      </c>
      <c r="AC9" s="7" t="n">
        <v>0</v>
      </c>
      <c r="AD9" s="7" t="n">
        <v>14</v>
      </c>
      <c r="AE9" s="7">
        <f>ROUND(AD9*BF9/100,0)*100</f>
        <v/>
      </c>
      <c r="AF9" s="7" t="n">
        <v>0</v>
      </c>
      <c r="AG9" s="7">
        <f>Y9-AE9</f>
        <v/>
      </c>
      <c r="AH9" s="7" t="n">
        <v>1</v>
      </c>
      <c r="AI9" s="7" t="n">
        <v>5552.5</v>
      </c>
      <c r="AJ9" s="7" t="n">
        <v>4</v>
      </c>
      <c r="AK9" s="7" t="n">
        <v>3165.58</v>
      </c>
      <c r="AL9" s="7" t="n">
        <v>5</v>
      </c>
      <c r="AM9" s="7" t="n">
        <v>0</v>
      </c>
      <c r="AN9" s="7" t="n">
        <v>14</v>
      </c>
      <c r="AO9" s="7">
        <f>ROUND(AN9*BF9/100,0)*100</f>
        <v/>
      </c>
      <c r="AP9" s="7" t="n">
        <v>0</v>
      </c>
      <c r="AQ9" s="7">
        <f>AI9-AO9</f>
        <v/>
      </c>
      <c r="AR9" s="7" t="n">
        <v>0</v>
      </c>
      <c r="AS9" s="6" t="n"/>
      <c r="AT9" s="7">
        <f>SUM(J9,T9,AD9,AN9)</f>
        <v/>
      </c>
      <c r="AU9" s="7">
        <f>SUM(F9,P9,Z9,AJ9)</f>
        <v/>
      </c>
      <c r="AV9" s="7">
        <f>SUM(N9,X9,AH9,AR9)</f>
        <v/>
      </c>
      <c r="AW9" s="7">
        <f>SUM(L9,V9,AF9,AP9)</f>
        <v/>
      </c>
      <c r="AX9" s="7">
        <f>SUM(I9,S9,AC9,AM9)</f>
        <v/>
      </c>
      <c r="AY9" s="7" t="n">
        <v>0</v>
      </c>
      <c r="AZ9" s="7">
        <f>SUM(H9,R9,AB9,AL9)</f>
        <v/>
      </c>
      <c r="BA9" s="7">
        <f>SUM(K9,U9,AE9,AO9)</f>
        <v/>
      </c>
      <c r="BB9" s="7">
        <f>SUM(E9,O9,Y9,AI9)</f>
        <v/>
      </c>
      <c r="BC9" s="7">
        <f>SUM(G9,Q9,AA9,AK9)</f>
        <v/>
      </c>
      <c r="BD9" s="7" t="n">
        <v>0</v>
      </c>
      <c r="BE9" s="7">
        <f>BB9+BC9+BD9</f>
        <v/>
      </c>
      <c r="BF9" s="7" t="n">
        <v>1093.700555555556</v>
      </c>
      <c r="BG9" s="7">
        <f>BE9/28*28</f>
        <v/>
      </c>
      <c r="BH9" s="7">
        <f>IFERROR(BB9/AU9,0)</f>
        <v/>
      </c>
    </row>
    <row r="10">
      <c r="A10" s="6" t="n">
        <v>4</v>
      </c>
      <c r="B10" s="6" t="inlineStr">
        <is>
          <t>2026-02-01</t>
        </is>
      </c>
      <c r="C10" s="6" t="inlineStr">
        <is>
          <t>ПТ</t>
        </is>
      </c>
      <c r="D10" s="6" t="inlineStr">
        <is>
          <t>Глухова Мария Алексеевна</t>
        </is>
      </c>
      <c r="E10" s="7" t="n">
        <v>19763</v>
      </c>
      <c r="F10" s="7" t="n">
        <v>15</v>
      </c>
      <c r="G10" s="7" t="n">
        <v>15902</v>
      </c>
      <c r="H10" s="7" t="n">
        <v>24</v>
      </c>
      <c r="I10" s="7" t="n">
        <v>0</v>
      </c>
      <c r="J10" s="7" t="n">
        <v>32</v>
      </c>
      <c r="K10" s="7">
        <f>ROUND(J10*BF10/100,0)*100</f>
        <v/>
      </c>
      <c r="L10" s="7" t="n">
        <v>0</v>
      </c>
      <c r="M10" s="7">
        <f>E10-K10</f>
        <v/>
      </c>
      <c r="N10" s="7" t="n">
        <v>2</v>
      </c>
      <c r="O10" s="7" t="n">
        <v>19525.5</v>
      </c>
      <c r="P10" s="7" t="n">
        <v>14</v>
      </c>
      <c r="Q10" s="7" t="n">
        <v>12008.58</v>
      </c>
      <c r="R10" s="7" t="n">
        <v>19</v>
      </c>
      <c r="S10" s="7" t="n">
        <v>0</v>
      </c>
      <c r="T10" s="7" t="n">
        <v>32</v>
      </c>
      <c r="U10" s="7">
        <f>ROUND(T10*BF10/100,0)*100</f>
        <v/>
      </c>
      <c r="V10" s="7" t="n">
        <v>0</v>
      </c>
      <c r="W10" s="7">
        <f>O10-U10</f>
        <v/>
      </c>
      <c r="X10" s="7" t="n">
        <v>1</v>
      </c>
      <c r="Y10" s="7" t="n">
        <v>15570.5</v>
      </c>
      <c r="Z10" s="7" t="n">
        <v>11</v>
      </c>
      <c r="AA10" s="7" t="n">
        <v>4501.5</v>
      </c>
      <c r="AB10" s="7" t="n">
        <v>7</v>
      </c>
      <c r="AC10" s="7" t="n">
        <v>0</v>
      </c>
      <c r="AD10" s="7" t="n">
        <v>32</v>
      </c>
      <c r="AE10" s="7">
        <f>ROUND(AD10*BF10/100,0)*100</f>
        <v/>
      </c>
      <c r="AF10" s="7" t="n">
        <v>0</v>
      </c>
      <c r="AG10" s="7">
        <f>Y10-AE10</f>
        <v/>
      </c>
      <c r="AH10" s="7" t="n">
        <v>1</v>
      </c>
      <c r="AI10" s="7" t="n">
        <v>15738</v>
      </c>
      <c r="AJ10" s="7" t="n">
        <v>12</v>
      </c>
      <c r="AK10" s="7" t="n">
        <v>10455.75</v>
      </c>
      <c r="AL10" s="7" t="n">
        <v>16</v>
      </c>
      <c r="AM10" s="7" t="n">
        <v>0</v>
      </c>
      <c r="AN10" s="7" t="n">
        <v>32</v>
      </c>
      <c r="AO10" s="7">
        <f>ROUND(AN10*BF10/100,0)*100</f>
        <v/>
      </c>
      <c r="AP10" s="7" t="n">
        <v>0</v>
      </c>
      <c r="AQ10" s="7">
        <f>AI10-AO10</f>
        <v/>
      </c>
      <c r="AR10" s="7" t="n">
        <v>1</v>
      </c>
      <c r="AS10" s="6" t="n"/>
      <c r="AT10" s="7">
        <f>SUM(J10,T10,AD10,AN10)</f>
        <v/>
      </c>
      <c r="AU10" s="7">
        <f>SUM(F10,P10,Z10,AJ10)</f>
        <v/>
      </c>
      <c r="AV10" s="7">
        <f>SUM(N10,X10,AH10,AR10)</f>
        <v/>
      </c>
      <c r="AW10" s="7">
        <f>SUM(L10,V10,AF10,AP10)</f>
        <v/>
      </c>
      <c r="AX10" s="7">
        <f>SUM(I10,S10,AC10,AM10)</f>
        <v/>
      </c>
      <c r="AY10" s="7" t="n">
        <v>0</v>
      </c>
      <c r="AZ10" s="7">
        <f>SUM(H10,R10,AB10,AL10)</f>
        <v/>
      </c>
      <c r="BA10" s="7">
        <f>SUM(K10,U10,AE10,AO10)</f>
        <v/>
      </c>
      <c r="BB10" s="7">
        <f>SUM(E10,O10,Y10,AI10)</f>
        <v/>
      </c>
      <c r="BC10" s="7">
        <f>SUM(G10,Q10,AA10,AK10)</f>
        <v/>
      </c>
      <c r="BD10" s="7" t="n">
        <v>0</v>
      </c>
      <c r="BE10" s="7">
        <f>BB10+BC10+BD10</f>
        <v/>
      </c>
      <c r="BF10" s="7" t="n">
        <v>1008.08007751938</v>
      </c>
      <c r="BG10" s="7">
        <f>BE10/28*28</f>
        <v/>
      </c>
      <c r="BH10" s="7">
        <f>IFERROR(BB10/AU10,0)</f>
        <v/>
      </c>
    </row>
    <row r="11">
      <c r="A11" s="6" t="n">
        <v>5</v>
      </c>
      <c r="B11" s="6" t="inlineStr">
        <is>
          <t>2026-02-01</t>
        </is>
      </c>
      <c r="C11" s="6" t="inlineStr">
        <is>
          <t>ПТ</t>
        </is>
      </c>
      <c r="D11" s="6" t="inlineStr">
        <is>
          <t>Гречман Владислав Андреевич</t>
        </is>
      </c>
      <c r="E11" s="7" t="n">
        <v>19697.5</v>
      </c>
      <c r="F11" s="7" t="n">
        <v>14</v>
      </c>
      <c r="G11" s="7" t="n">
        <v>15562</v>
      </c>
      <c r="H11" s="7" t="n">
        <v>25</v>
      </c>
      <c r="I11" s="7" t="n">
        <v>0</v>
      </c>
      <c r="J11" s="7" t="n">
        <v>47</v>
      </c>
      <c r="K11" s="7">
        <f>ROUND(J11*BF11/100,0)*100</f>
        <v/>
      </c>
      <c r="L11" s="7" t="n">
        <v>0</v>
      </c>
      <c r="M11" s="7">
        <f>E11-K11</f>
        <v/>
      </c>
      <c r="N11" s="7" t="n">
        <v>1</v>
      </c>
      <c r="O11" s="7" t="n">
        <v>11747.5</v>
      </c>
      <c r="P11" s="7" t="n">
        <v>9</v>
      </c>
      <c r="Q11" s="7" t="n">
        <v>12924.44</v>
      </c>
      <c r="R11" s="7" t="n">
        <v>21</v>
      </c>
      <c r="S11" s="7" t="n">
        <v>0</v>
      </c>
      <c r="T11" s="7" t="n">
        <v>47</v>
      </c>
      <c r="U11" s="7">
        <f>ROUND(T11*BF11/100,0)*100</f>
        <v/>
      </c>
      <c r="V11" s="7" t="n">
        <v>0</v>
      </c>
      <c r="W11" s="7">
        <f>O11-U11</f>
        <v/>
      </c>
      <c r="X11" s="7" t="n">
        <v>0</v>
      </c>
      <c r="Y11" s="7" t="n">
        <v>17975</v>
      </c>
      <c r="Z11" s="7" t="n">
        <v>12</v>
      </c>
      <c r="AA11" s="7" t="n">
        <v>13473.91</v>
      </c>
      <c r="AB11" s="7" t="n">
        <v>21</v>
      </c>
      <c r="AC11" s="7" t="n">
        <v>0</v>
      </c>
      <c r="AD11" s="7" t="n">
        <v>47</v>
      </c>
      <c r="AE11" s="7">
        <f>ROUND(AD11*BF11/100,0)*100</f>
        <v/>
      </c>
      <c r="AF11" s="7" t="n">
        <v>0</v>
      </c>
      <c r="AG11" s="7">
        <f>Y11-AE11</f>
        <v/>
      </c>
      <c r="AH11" s="7" t="n">
        <v>0</v>
      </c>
      <c r="AI11" s="7" t="n">
        <v>21357.5</v>
      </c>
      <c r="AJ11" s="7" t="n">
        <v>19</v>
      </c>
      <c r="AK11" s="7" t="n">
        <v>22956.18</v>
      </c>
      <c r="AL11" s="7" t="n">
        <v>36</v>
      </c>
      <c r="AM11" s="7" t="n">
        <v>0</v>
      </c>
      <c r="AN11" s="7" t="n">
        <v>47</v>
      </c>
      <c r="AO11" s="7">
        <f>ROUND(AN11*BF11/100,0)*100</f>
        <v/>
      </c>
      <c r="AP11" s="7" t="n">
        <v>0</v>
      </c>
      <c r="AQ11" s="7">
        <f>AI11-AO11</f>
        <v/>
      </c>
      <c r="AR11" s="7" t="n">
        <v>0</v>
      </c>
      <c r="AS11" s="6" t="n"/>
      <c r="AT11" s="7">
        <f>SUM(J11,T11,AD11,AN11)</f>
        <v/>
      </c>
      <c r="AU11" s="7">
        <f>SUM(F11,P11,Z11,AJ11)</f>
        <v/>
      </c>
      <c r="AV11" s="7">
        <f>SUM(N11,X11,AH11,AR11)</f>
        <v/>
      </c>
      <c r="AW11" s="7">
        <f>SUM(L11,V11,AF11,AP11)</f>
        <v/>
      </c>
      <c r="AX11" s="7">
        <f>SUM(I11,S11,AC11,AM11)</f>
        <v/>
      </c>
      <c r="AY11" s="7" t="n">
        <v>0</v>
      </c>
      <c r="AZ11" s="7">
        <f>SUM(H11,R11,AB11,AL11)</f>
        <v/>
      </c>
      <c r="BA11" s="7">
        <f>SUM(K11,U11,AE11,AO11)</f>
        <v/>
      </c>
      <c r="BB11" s="7">
        <f>SUM(E11,O11,Y11,AI11)</f>
        <v/>
      </c>
      <c r="BC11" s="7">
        <f>SUM(G11,Q11,AA11,AK11)</f>
        <v/>
      </c>
      <c r="BD11" s="7" t="n">
        <v>0</v>
      </c>
      <c r="BE11" s="7">
        <f>BB11+BC11+BD11</f>
        <v/>
      </c>
      <c r="BF11" s="7" t="n">
        <v>879.3559788359787</v>
      </c>
      <c r="BG11" s="7">
        <f>BE11/28*28</f>
        <v/>
      </c>
      <c r="BH11" s="7">
        <f>IFERROR(BB11/AU11,0)</f>
        <v/>
      </c>
    </row>
    <row r="12">
      <c r="A12" s="6" t="n">
        <v>6</v>
      </c>
      <c r="B12" s="6" t="inlineStr">
        <is>
          <t>2026-02-01</t>
        </is>
      </c>
      <c r="C12" s="6" t="inlineStr">
        <is>
          <t>ПТ</t>
        </is>
      </c>
      <c r="D12" s="6" t="inlineStr">
        <is>
          <t>Дедюхина Алина Семеновна</t>
        </is>
      </c>
      <c r="E12" s="7" t="n">
        <v>0</v>
      </c>
      <c r="F12" s="7" t="n">
        <v>0</v>
      </c>
      <c r="G12" s="7" t="n">
        <v>0</v>
      </c>
      <c r="H12" s="7" t="n">
        <v>0</v>
      </c>
      <c r="I12" s="7" t="n">
        <v>0</v>
      </c>
      <c r="J12" s="7" t="n">
        <v>3</v>
      </c>
      <c r="K12" s="7">
        <f>ROUND(J12*BF12/100,0)*100</f>
        <v/>
      </c>
      <c r="L12" s="7" t="n">
        <v>0</v>
      </c>
      <c r="M12" s="7">
        <f>E12-K12</f>
        <v/>
      </c>
      <c r="N12" s="7" t="n">
        <v>0</v>
      </c>
      <c r="O12" s="7" t="n">
        <v>0</v>
      </c>
      <c r="P12" s="7" t="n">
        <v>0</v>
      </c>
      <c r="Q12" s="7" t="n">
        <v>0</v>
      </c>
      <c r="R12" s="7" t="n">
        <v>0</v>
      </c>
      <c r="S12" s="7" t="n">
        <v>0</v>
      </c>
      <c r="T12" s="7" t="n">
        <v>3</v>
      </c>
      <c r="U12" s="7">
        <f>ROUND(T12*BF12/100,0)*100</f>
        <v/>
      </c>
      <c r="V12" s="7" t="n">
        <v>0</v>
      </c>
      <c r="W12" s="7">
        <f>O12-U12</f>
        <v/>
      </c>
      <c r="X12" s="7" t="n">
        <v>0</v>
      </c>
      <c r="Y12" s="7" t="n">
        <v>0</v>
      </c>
      <c r="Z12" s="7" t="n">
        <v>0</v>
      </c>
      <c r="AA12" s="7" t="n">
        <v>0</v>
      </c>
      <c r="AB12" s="7" t="n">
        <v>0</v>
      </c>
      <c r="AC12" s="7" t="n">
        <v>0</v>
      </c>
      <c r="AD12" s="7" t="n">
        <v>3</v>
      </c>
      <c r="AE12" s="7">
        <f>ROUND(AD12*BF12/100,0)*100</f>
        <v/>
      </c>
      <c r="AF12" s="7" t="n">
        <v>0</v>
      </c>
      <c r="AG12" s="7">
        <f>Y12-AE12</f>
        <v/>
      </c>
      <c r="AH12" s="7" t="n">
        <v>0</v>
      </c>
      <c r="AI12" s="7" t="n">
        <v>0</v>
      </c>
      <c r="AJ12" s="7" t="n">
        <v>0</v>
      </c>
      <c r="AK12" s="7" t="n">
        <v>6000.51</v>
      </c>
      <c r="AL12" s="7" t="n">
        <v>10</v>
      </c>
      <c r="AM12" s="7" t="n">
        <v>0</v>
      </c>
      <c r="AN12" s="7" t="n">
        <v>3</v>
      </c>
      <c r="AO12" s="7">
        <f>ROUND(AN12*BF12/100,0)*100</f>
        <v/>
      </c>
      <c r="AP12" s="7" t="n">
        <v>0</v>
      </c>
      <c r="AQ12" s="7">
        <f>AI12-AO12</f>
        <v/>
      </c>
      <c r="AR12" s="7" t="n">
        <v>0</v>
      </c>
      <c r="AS12" s="6" t="n"/>
      <c r="AT12" s="7">
        <f>SUM(J12,T12,AD12,AN12)</f>
        <v/>
      </c>
      <c r="AU12" s="7">
        <f>SUM(F12,P12,Z12,AJ12)</f>
        <v/>
      </c>
      <c r="AV12" s="7">
        <f>SUM(N12,X12,AH12,AR12)</f>
        <v/>
      </c>
      <c r="AW12" s="7">
        <f>SUM(L12,V12,AF12,AP12)</f>
        <v/>
      </c>
      <c r="AX12" s="7">
        <f>SUM(I12,S12,AC12,AM12)</f>
        <v/>
      </c>
      <c r="AY12" s="7" t="n">
        <v>0</v>
      </c>
      <c r="AZ12" s="7">
        <f>SUM(H12,R12,AB12,AL12)</f>
        <v/>
      </c>
      <c r="BA12" s="7">
        <f>SUM(K12,U12,AE12,AO12)</f>
        <v/>
      </c>
      <c r="BB12" s="7">
        <f>SUM(E12,O12,Y12,AI12)</f>
        <v/>
      </c>
      <c r="BC12" s="7">
        <f>SUM(G12,Q12,AA12,AK12)</f>
        <v/>
      </c>
      <c r="BD12" s="7" t="n">
        <v>0</v>
      </c>
      <c r="BE12" s="7">
        <f>BB12+BC12+BD12</f>
        <v/>
      </c>
      <c r="BF12" s="7" t="n">
        <v>597.319090909091</v>
      </c>
      <c r="BG12" s="7">
        <f>BE12/28*28</f>
        <v/>
      </c>
      <c r="BH12" s="7">
        <f>IFERROR(BB12/AU12,0)</f>
        <v/>
      </c>
    </row>
    <row r="13">
      <c r="A13" s="6" t="n">
        <v>7</v>
      </c>
      <c r="B13" s="6" t="inlineStr">
        <is>
          <t>2026-02-01</t>
        </is>
      </c>
      <c r="C13" s="6" t="inlineStr">
        <is>
          <t>ПТ</t>
        </is>
      </c>
      <c r="D13" s="6" t="inlineStr">
        <is>
          <t>Кокорин Александр Борисович</t>
        </is>
      </c>
      <c r="E13" s="7" t="n">
        <v>0</v>
      </c>
      <c r="F13" s="7" t="n">
        <v>0</v>
      </c>
      <c r="G13" s="7" t="n">
        <v>0</v>
      </c>
      <c r="H13" s="7" t="n">
        <v>0</v>
      </c>
      <c r="I13" s="7" t="n">
        <v>0</v>
      </c>
      <c r="J13" s="7" t="n">
        <v>5</v>
      </c>
      <c r="K13" s="7">
        <f>ROUND(J13*BF13/100,0)*100</f>
        <v/>
      </c>
      <c r="L13" s="7" t="n">
        <v>0</v>
      </c>
      <c r="M13" s="7">
        <f>E13-K13</f>
        <v/>
      </c>
      <c r="N13" s="7" t="n">
        <v>0</v>
      </c>
      <c r="O13" s="7" t="n">
        <v>2537.5</v>
      </c>
      <c r="P13" s="7" t="n">
        <v>2</v>
      </c>
      <c r="Q13" s="7" t="n">
        <v>2719.5</v>
      </c>
      <c r="R13" s="7" t="n">
        <v>5</v>
      </c>
      <c r="S13" s="7" t="n">
        <v>0</v>
      </c>
      <c r="T13" s="7" t="n">
        <v>5</v>
      </c>
      <c r="U13" s="7">
        <f>ROUND(T13*BF13/100,0)*100</f>
        <v/>
      </c>
      <c r="V13" s="7" t="n">
        <v>0</v>
      </c>
      <c r="W13" s="7">
        <f>O13-U13</f>
        <v/>
      </c>
      <c r="X13" s="7" t="n">
        <v>0</v>
      </c>
      <c r="Y13" s="7" t="n">
        <v>4025</v>
      </c>
      <c r="Z13" s="7" t="n">
        <v>3</v>
      </c>
      <c r="AA13" s="7" t="n">
        <v>5585</v>
      </c>
      <c r="AB13" s="7" t="n">
        <v>9</v>
      </c>
      <c r="AC13" s="7" t="n">
        <v>0</v>
      </c>
      <c r="AD13" s="7" t="n">
        <v>5</v>
      </c>
      <c r="AE13" s="7">
        <f>ROUND(AD13*BF13/100,0)*100</f>
        <v/>
      </c>
      <c r="AF13" s="7" t="n">
        <v>0</v>
      </c>
      <c r="AG13" s="7">
        <f>Y13-AE13</f>
        <v/>
      </c>
      <c r="AH13" s="7" t="n">
        <v>0</v>
      </c>
      <c r="AI13" s="7" t="n">
        <v>1232.5</v>
      </c>
      <c r="AJ13" s="7" t="n">
        <v>1</v>
      </c>
      <c r="AK13" s="7" t="n">
        <v>0</v>
      </c>
      <c r="AL13" s="7" t="n">
        <v>0</v>
      </c>
      <c r="AM13" s="7" t="n">
        <v>0</v>
      </c>
      <c r="AN13" s="7" t="n">
        <v>5</v>
      </c>
      <c r="AO13" s="7">
        <f>ROUND(AN13*BF13/100,0)*100</f>
        <v/>
      </c>
      <c r="AP13" s="7" t="n">
        <v>0</v>
      </c>
      <c r="AQ13" s="7">
        <f>AI13-AO13</f>
        <v/>
      </c>
      <c r="AR13" s="7" t="n">
        <v>0</v>
      </c>
      <c r="AS13" s="6" t="n"/>
      <c r="AT13" s="7">
        <f>SUM(J13,T13,AD13,AN13)</f>
        <v/>
      </c>
      <c r="AU13" s="7">
        <f>SUM(F13,P13,Z13,AJ13)</f>
        <v/>
      </c>
      <c r="AV13" s="7">
        <f>SUM(N13,X13,AH13,AR13)</f>
        <v/>
      </c>
      <c r="AW13" s="7">
        <f>SUM(L13,V13,AF13,AP13)</f>
        <v/>
      </c>
      <c r="AX13" s="7">
        <f>SUM(I13,S13,AC13,AM13)</f>
        <v/>
      </c>
      <c r="AY13" s="7" t="n">
        <v>0</v>
      </c>
      <c r="AZ13" s="7">
        <f>SUM(H13,R13,AB13,AL13)</f>
        <v/>
      </c>
      <c r="BA13" s="7">
        <f>SUM(K13,U13,AE13,AO13)</f>
        <v/>
      </c>
      <c r="BB13" s="7">
        <f>SUM(E13,O13,Y13,AI13)</f>
        <v/>
      </c>
      <c r="BC13" s="7">
        <f>SUM(G13,Q13,AA13,AK13)</f>
        <v/>
      </c>
      <c r="BD13" s="7" t="n">
        <v>0</v>
      </c>
      <c r="BE13" s="7">
        <f>BB13+BC13+BD13</f>
        <v/>
      </c>
      <c r="BF13" s="7" t="n">
        <v>825.3333333333334</v>
      </c>
      <c r="BG13" s="7">
        <f>BE13/28*28</f>
        <v/>
      </c>
      <c r="BH13" s="7">
        <f>IFERROR(BB13/AU13,0)</f>
        <v/>
      </c>
    </row>
    <row r="14">
      <c r="A14" s="6" t="n">
        <v>8</v>
      </c>
      <c r="B14" s="6" t="inlineStr">
        <is>
          <t>2026-02-01</t>
        </is>
      </c>
      <c r="C14" s="6" t="inlineStr">
        <is>
          <t>ПТ</t>
        </is>
      </c>
      <c r="D14" s="6" t="inlineStr">
        <is>
          <t>Пикулев Александр Николаевич</t>
        </is>
      </c>
      <c r="E14" s="7" t="n">
        <v>5650</v>
      </c>
      <c r="F14" s="7" t="n">
        <v>5</v>
      </c>
      <c r="G14" s="7" t="n">
        <v>2026.25</v>
      </c>
      <c r="H14" s="7" t="n">
        <v>3</v>
      </c>
      <c r="I14" s="7" t="n">
        <v>0</v>
      </c>
      <c r="J14" s="7" t="n">
        <v>17</v>
      </c>
      <c r="K14" s="7">
        <f>ROUND(J14*BF14/100,0)*100</f>
        <v/>
      </c>
      <c r="L14" s="7" t="n">
        <v>0</v>
      </c>
      <c r="M14" s="7">
        <f>E14-K14</f>
        <v/>
      </c>
      <c r="N14" s="7" t="n">
        <v>0</v>
      </c>
      <c r="O14" s="7" t="n">
        <v>11303.33</v>
      </c>
      <c r="P14" s="7" t="n">
        <v>8</v>
      </c>
      <c r="Q14" s="7" t="n">
        <v>2058.75</v>
      </c>
      <c r="R14" s="7" t="n">
        <v>3</v>
      </c>
      <c r="S14" s="7" t="n">
        <v>0</v>
      </c>
      <c r="T14" s="7" t="n">
        <v>17</v>
      </c>
      <c r="U14" s="7">
        <f>ROUND(T14*BF14/100,0)*100</f>
        <v/>
      </c>
      <c r="V14" s="7" t="n">
        <v>0</v>
      </c>
      <c r="W14" s="7">
        <f>O14-U14</f>
        <v/>
      </c>
      <c r="X14" s="7" t="n">
        <v>1</v>
      </c>
      <c r="Y14" s="7" t="n">
        <v>24474.01</v>
      </c>
      <c r="Z14" s="7" t="n">
        <v>17</v>
      </c>
      <c r="AA14" s="7" t="n">
        <v>1350</v>
      </c>
      <c r="AB14" s="7" t="n">
        <v>2</v>
      </c>
      <c r="AC14" s="7" t="n">
        <v>0</v>
      </c>
      <c r="AD14" s="7" t="n">
        <v>17</v>
      </c>
      <c r="AE14" s="7">
        <f>ROUND(AD14*BF14/100,0)*100</f>
        <v/>
      </c>
      <c r="AF14" s="7" t="n">
        <v>0</v>
      </c>
      <c r="AG14" s="7">
        <f>Y14-AE14</f>
        <v/>
      </c>
      <c r="AH14" s="7" t="n">
        <v>1</v>
      </c>
      <c r="AI14" s="7" t="n">
        <v>18627.34</v>
      </c>
      <c r="AJ14" s="7" t="n">
        <v>13</v>
      </c>
      <c r="AK14" s="7" t="n">
        <v>1350</v>
      </c>
      <c r="AL14" s="7" t="n">
        <v>2</v>
      </c>
      <c r="AM14" s="7" t="n">
        <v>0</v>
      </c>
      <c r="AN14" s="7" t="n">
        <v>17</v>
      </c>
      <c r="AO14" s="7">
        <f>ROUND(AN14*BF14/100,0)*100</f>
        <v/>
      </c>
      <c r="AP14" s="7" t="n">
        <v>0</v>
      </c>
      <c r="AQ14" s="7">
        <f>AI14-AO14</f>
        <v/>
      </c>
      <c r="AR14" s="7" t="n">
        <v>1</v>
      </c>
      <c r="AS14" s="6" t="n"/>
      <c r="AT14" s="7">
        <f>SUM(J14,T14,AD14,AN14)</f>
        <v/>
      </c>
      <c r="AU14" s="7">
        <f>SUM(F14,P14,Z14,AJ14)</f>
        <v/>
      </c>
      <c r="AV14" s="7">
        <f>SUM(N14,X14,AH14,AR14)</f>
        <v/>
      </c>
      <c r="AW14" s="7">
        <f>SUM(L14,V14,AF14,AP14)</f>
        <v/>
      </c>
      <c r="AX14" s="7">
        <f>SUM(I14,S14,AC14,AM14)</f>
        <v/>
      </c>
      <c r="AY14" s="7" t="n">
        <v>0</v>
      </c>
      <c r="AZ14" s="7">
        <f>SUM(H14,R14,AB14,AL14)</f>
        <v/>
      </c>
      <c r="BA14" s="7">
        <f>SUM(K14,U14,AE14,AO14)</f>
        <v/>
      </c>
      <c r="BB14" s="7">
        <f>SUM(E14,O14,Y14,AI14)</f>
        <v/>
      </c>
      <c r="BC14" s="7">
        <f>SUM(G14,Q14,AA14,AK14)</f>
        <v/>
      </c>
      <c r="BD14" s="7" t="n">
        <v>0</v>
      </c>
      <c r="BE14" s="7">
        <f>BB14+BC14+BD14</f>
        <v/>
      </c>
      <c r="BF14" s="7" t="n">
        <v>1322.773731343284</v>
      </c>
      <c r="BG14" s="7">
        <f>BE14/28*28</f>
        <v/>
      </c>
      <c r="BH14" s="7">
        <f>IFERROR(BB14/AU14,0)</f>
        <v/>
      </c>
    </row>
    <row r="15">
      <c r="A15" s="6" t="n">
        <v>9</v>
      </c>
      <c r="B15" s="6" t="inlineStr">
        <is>
          <t>2026-02-01</t>
        </is>
      </c>
      <c r="C15" s="6" t="inlineStr">
        <is>
          <t>ПТ</t>
        </is>
      </c>
      <c r="D15" s="6" t="inlineStr">
        <is>
          <t>Семынина Нина Денисовна</t>
        </is>
      </c>
      <c r="E15" s="7" t="n">
        <v>20361.8</v>
      </c>
      <c r="F15" s="7" t="n">
        <v>16</v>
      </c>
      <c r="G15" s="7" t="n">
        <v>6170</v>
      </c>
      <c r="H15" s="7" t="n">
        <v>11</v>
      </c>
      <c r="I15" s="7" t="n">
        <v>0</v>
      </c>
      <c r="J15" s="7" t="n">
        <v>18</v>
      </c>
      <c r="K15" s="7">
        <f>ROUND(J15*BF15/100,0)*100</f>
        <v/>
      </c>
      <c r="L15" s="7" t="n">
        <v>0</v>
      </c>
      <c r="M15" s="7">
        <f>E15-K15</f>
        <v/>
      </c>
      <c r="N15" s="7" t="n">
        <v>0</v>
      </c>
      <c r="O15" s="7" t="n">
        <v>10118.4</v>
      </c>
      <c r="P15" s="7" t="n">
        <v>8</v>
      </c>
      <c r="Q15" s="7" t="n">
        <v>3977.5</v>
      </c>
      <c r="R15" s="7" t="n">
        <v>7</v>
      </c>
      <c r="S15" s="7" t="n">
        <v>0</v>
      </c>
      <c r="T15" s="7" t="n">
        <v>18</v>
      </c>
      <c r="U15" s="7">
        <f>ROUND(T15*BF15/100,0)*100</f>
        <v/>
      </c>
      <c r="V15" s="7" t="n">
        <v>0</v>
      </c>
      <c r="W15" s="7">
        <f>O15-U15</f>
        <v/>
      </c>
      <c r="X15" s="7" t="n">
        <v>0</v>
      </c>
      <c r="Y15" s="7" t="n">
        <v>0</v>
      </c>
      <c r="Z15" s="7" t="n">
        <v>0</v>
      </c>
      <c r="AA15" s="7" t="n">
        <v>0</v>
      </c>
      <c r="AB15" s="7" t="n">
        <v>0</v>
      </c>
      <c r="AC15" s="7" t="n">
        <v>0</v>
      </c>
      <c r="AD15" s="7" t="n">
        <v>18</v>
      </c>
      <c r="AE15" s="7">
        <f>ROUND(AD15*BF15/100,0)*100</f>
        <v/>
      </c>
      <c r="AF15" s="7" t="n">
        <v>0</v>
      </c>
      <c r="AG15" s="7">
        <f>Y15-AE15</f>
        <v/>
      </c>
      <c r="AH15" s="7" t="n">
        <v>0</v>
      </c>
      <c r="AI15" s="7" t="n">
        <v>23622.4</v>
      </c>
      <c r="AJ15" s="7" t="n">
        <v>18</v>
      </c>
      <c r="AK15" s="7" t="n">
        <v>5614.5</v>
      </c>
      <c r="AL15" s="7" t="n">
        <v>10</v>
      </c>
      <c r="AM15" s="7" t="n">
        <v>0</v>
      </c>
      <c r="AN15" s="7" t="n">
        <v>18</v>
      </c>
      <c r="AO15" s="7">
        <f>ROUND(AN15*BF15/100,0)*100</f>
        <v/>
      </c>
      <c r="AP15" s="7" t="n">
        <v>0</v>
      </c>
      <c r="AQ15" s="7">
        <f>AI15-AO15</f>
        <v/>
      </c>
      <c r="AR15" s="7" t="n">
        <v>0</v>
      </c>
      <c r="AS15" s="6" t="n"/>
      <c r="AT15" s="7">
        <f>SUM(J15,T15,AD15,AN15)</f>
        <v/>
      </c>
      <c r="AU15" s="7">
        <f>SUM(F15,P15,Z15,AJ15)</f>
        <v/>
      </c>
      <c r="AV15" s="7">
        <f>SUM(N15,X15,AH15,AR15)</f>
        <v/>
      </c>
      <c r="AW15" s="7">
        <f>SUM(L15,V15,AF15,AP15)</f>
        <v/>
      </c>
      <c r="AX15" s="7">
        <f>SUM(I15,S15,AC15,AM15)</f>
        <v/>
      </c>
      <c r="AY15" s="7" t="n">
        <v>0</v>
      </c>
      <c r="AZ15" s="7">
        <f>SUM(H15,R15,AB15,AL15)</f>
        <v/>
      </c>
      <c r="BA15" s="7">
        <f>SUM(K15,U15,AE15,AO15)</f>
        <v/>
      </c>
      <c r="BB15" s="7">
        <f>SUM(E15,O15,Y15,AI15)</f>
        <v/>
      </c>
      <c r="BC15" s="7">
        <f>SUM(G15,Q15,AA15,AK15)</f>
        <v/>
      </c>
      <c r="BD15" s="7" t="n">
        <v>0</v>
      </c>
      <c r="BE15" s="7">
        <f>BB15+BC15+BD15</f>
        <v/>
      </c>
      <c r="BF15" s="7" t="n">
        <v>998.0657142857144</v>
      </c>
      <c r="BG15" s="7">
        <f>BE15/28*28</f>
        <v/>
      </c>
      <c r="BH15" s="7">
        <f>IFERROR(BB15/AU15,0)</f>
        <v/>
      </c>
    </row>
    <row r="16">
      <c r="A16" s="6" t="n">
        <v>10</v>
      </c>
      <c r="B16" s="6" t="inlineStr">
        <is>
          <t>2026-02-01</t>
        </is>
      </c>
      <c r="C16" s="6" t="inlineStr">
        <is>
          <t>ПТ</t>
        </is>
      </c>
      <c r="D16" s="6" t="inlineStr">
        <is>
          <t>Холмогорова Кристина Ивановна</t>
        </is>
      </c>
      <c r="E16" s="7" t="n">
        <v>31025</v>
      </c>
      <c r="F16" s="7" t="n">
        <v>22</v>
      </c>
      <c r="G16" s="7" t="n">
        <v>0</v>
      </c>
      <c r="H16" s="7" t="n">
        <v>0</v>
      </c>
      <c r="I16" s="7" t="n">
        <v>0</v>
      </c>
      <c r="J16" s="7" t="n">
        <v>21</v>
      </c>
      <c r="K16" s="7">
        <f>ROUND(J16*BF16/100,0)*100</f>
        <v/>
      </c>
      <c r="L16" s="7" t="n">
        <v>0</v>
      </c>
      <c r="M16" s="7">
        <f>E16-K16</f>
        <v/>
      </c>
      <c r="N16" s="7" t="n">
        <v>1</v>
      </c>
      <c r="O16" s="7" t="n">
        <v>32807.5</v>
      </c>
      <c r="P16" s="7" t="n">
        <v>23</v>
      </c>
      <c r="Q16" s="7" t="n">
        <v>0</v>
      </c>
      <c r="R16" s="7" t="n">
        <v>0</v>
      </c>
      <c r="S16" s="7" t="n">
        <v>0</v>
      </c>
      <c r="T16" s="7" t="n">
        <v>21</v>
      </c>
      <c r="U16" s="7">
        <f>ROUND(T16*BF16/100,0)*100</f>
        <v/>
      </c>
      <c r="V16" s="7" t="n">
        <v>0</v>
      </c>
      <c r="W16" s="7">
        <f>O16-U16</f>
        <v/>
      </c>
      <c r="X16" s="7" t="n">
        <v>0</v>
      </c>
      <c r="Y16" s="7" t="n">
        <v>18650</v>
      </c>
      <c r="Z16" s="7" t="n">
        <v>13</v>
      </c>
      <c r="AA16" s="7" t="n">
        <v>0</v>
      </c>
      <c r="AB16" s="7" t="n">
        <v>0</v>
      </c>
      <c r="AC16" s="7" t="n">
        <v>0</v>
      </c>
      <c r="AD16" s="7" t="n">
        <v>21</v>
      </c>
      <c r="AE16" s="7">
        <f>ROUND(AD16*BF16/100,0)*100</f>
        <v/>
      </c>
      <c r="AF16" s="7" t="n">
        <v>0</v>
      </c>
      <c r="AG16" s="7">
        <f>Y16-AE16</f>
        <v/>
      </c>
      <c r="AH16" s="7" t="n">
        <v>0</v>
      </c>
      <c r="AI16" s="7" t="n">
        <v>30900</v>
      </c>
      <c r="AJ16" s="7" t="n">
        <v>21</v>
      </c>
      <c r="AK16" s="7" t="n">
        <v>0</v>
      </c>
      <c r="AL16" s="7" t="n">
        <v>0</v>
      </c>
      <c r="AM16" s="7" t="n">
        <v>0</v>
      </c>
      <c r="AN16" s="7" t="n">
        <v>21</v>
      </c>
      <c r="AO16" s="7">
        <f>ROUND(AN16*BF16/100,0)*100</f>
        <v/>
      </c>
      <c r="AP16" s="7" t="n">
        <v>0</v>
      </c>
      <c r="AQ16" s="7">
        <f>AI16-AO16</f>
        <v/>
      </c>
      <c r="AR16" s="7" t="n">
        <v>1</v>
      </c>
      <c r="AS16" s="6" t="n"/>
      <c r="AT16" s="7">
        <f>SUM(J16,T16,AD16,AN16)</f>
        <v/>
      </c>
      <c r="AU16" s="7">
        <f>SUM(F16,P16,Z16,AJ16)</f>
        <v/>
      </c>
      <c r="AV16" s="7">
        <f>SUM(N16,X16,AH16,AR16)</f>
        <v/>
      </c>
      <c r="AW16" s="7">
        <f>SUM(L16,V16,AF16,AP16)</f>
        <v/>
      </c>
      <c r="AX16" s="7">
        <f>SUM(I16,S16,AC16,AM16)</f>
        <v/>
      </c>
      <c r="AY16" s="7" t="n">
        <v>0</v>
      </c>
      <c r="AZ16" s="7">
        <f>SUM(H16,R16,AB16,AL16)</f>
        <v/>
      </c>
      <c r="BA16" s="7">
        <f>SUM(K16,U16,AE16,AO16)</f>
        <v/>
      </c>
      <c r="BB16" s="7">
        <f>SUM(E16,O16,Y16,AI16)</f>
        <v/>
      </c>
      <c r="BC16" s="7">
        <f>SUM(G16,Q16,AA16,AK16)</f>
        <v/>
      </c>
      <c r="BD16" s="7" t="n">
        <v>0</v>
      </c>
      <c r="BE16" s="7">
        <f>BB16+BC16+BD16</f>
        <v/>
      </c>
      <c r="BF16" s="7" t="n">
        <v>1451.441176470588</v>
      </c>
      <c r="BG16" s="7">
        <f>BE16/28*28</f>
        <v/>
      </c>
      <c r="BH16" s="7">
        <f>IFERROR(BB16/AU16,0)</f>
        <v/>
      </c>
    </row>
    <row r="17">
      <c r="A17" s="8" t="n"/>
      <c r="B17" s="8" t="n"/>
      <c r="C17" s="8" t="n"/>
      <c r="D17" s="8" t="inlineStr">
        <is>
          <t>Итого БАС</t>
        </is>
      </c>
      <c r="E17" s="9">
        <f>SUM(E7:E16)</f>
        <v/>
      </c>
      <c r="F17" s="9">
        <f>SUM(F7:F16)</f>
        <v/>
      </c>
      <c r="G17" s="9">
        <f>SUM(G7:G16)</f>
        <v/>
      </c>
      <c r="H17" s="9">
        <f>SUM(H7:H16)</f>
        <v/>
      </c>
      <c r="I17" s="9">
        <f>SUM(I7:I16)</f>
        <v/>
      </c>
      <c r="J17" s="9">
        <f>SUM(J7:J16)</f>
        <v/>
      </c>
      <c r="K17" s="9">
        <f>SUM(K7:K16)</f>
        <v/>
      </c>
      <c r="L17" s="9">
        <f>SUM(L7:L16)</f>
        <v/>
      </c>
      <c r="M17" s="9">
        <f>SUM(M7:M16)</f>
        <v/>
      </c>
      <c r="N17" s="9">
        <f>SUM(N7:N16)</f>
        <v/>
      </c>
      <c r="O17" s="9">
        <f>SUM(O7:O16)</f>
        <v/>
      </c>
      <c r="P17" s="9">
        <f>SUM(P7:P16)</f>
        <v/>
      </c>
      <c r="Q17" s="9">
        <f>SUM(Q7:Q16)</f>
        <v/>
      </c>
      <c r="R17" s="9">
        <f>SUM(R7:R16)</f>
        <v/>
      </c>
      <c r="S17" s="9">
        <f>SUM(S7:S16)</f>
        <v/>
      </c>
      <c r="T17" s="9">
        <f>SUM(T7:T16)</f>
        <v/>
      </c>
      <c r="U17" s="9">
        <f>SUM(U7:U16)</f>
        <v/>
      </c>
      <c r="V17" s="9">
        <f>SUM(V7:V16)</f>
        <v/>
      </c>
      <c r="W17" s="9">
        <f>SUM(W7:W16)</f>
        <v/>
      </c>
      <c r="X17" s="9">
        <f>SUM(X7:X16)</f>
        <v/>
      </c>
      <c r="Y17" s="9">
        <f>SUM(Y7:Y16)</f>
        <v/>
      </c>
      <c r="Z17" s="9">
        <f>SUM(Z7:Z16)</f>
        <v/>
      </c>
      <c r="AA17" s="9">
        <f>SUM(AA7:AA16)</f>
        <v/>
      </c>
      <c r="AB17" s="9">
        <f>SUM(AB7:AB16)</f>
        <v/>
      </c>
      <c r="AC17" s="9">
        <f>SUM(AC7:AC16)</f>
        <v/>
      </c>
      <c r="AD17" s="9">
        <f>SUM(AD7:AD16)</f>
        <v/>
      </c>
      <c r="AE17" s="9">
        <f>SUM(AE7:AE16)</f>
        <v/>
      </c>
      <c r="AF17" s="9">
        <f>SUM(AF7:AF16)</f>
        <v/>
      </c>
      <c r="AG17" s="9">
        <f>SUM(AG7:AG16)</f>
        <v/>
      </c>
      <c r="AH17" s="9">
        <f>SUM(AH7:AH16)</f>
        <v/>
      </c>
      <c r="AI17" s="9">
        <f>SUM(AI7:AI16)</f>
        <v/>
      </c>
      <c r="AJ17" s="9">
        <f>SUM(AJ7:AJ16)</f>
        <v/>
      </c>
      <c r="AK17" s="9">
        <f>SUM(AK7:AK16)</f>
        <v/>
      </c>
      <c r="AL17" s="9">
        <f>SUM(AL7:AL16)</f>
        <v/>
      </c>
      <c r="AM17" s="9">
        <f>SUM(AM7:AM16)</f>
        <v/>
      </c>
      <c r="AN17" s="9">
        <f>SUM(AN7:AN16)</f>
        <v/>
      </c>
      <c r="AO17" s="9">
        <f>SUM(AO7:AO16)</f>
        <v/>
      </c>
      <c r="AP17" s="9">
        <f>SUM(AP7:AP16)</f>
        <v/>
      </c>
      <c r="AQ17" s="9">
        <f>SUM(AQ7:AQ16)</f>
        <v/>
      </c>
      <c r="AR17" s="9">
        <f>SUM(AR7:AR16)</f>
        <v/>
      </c>
      <c r="AS17" s="9">
        <f>SUM(AS7:AS16)</f>
        <v/>
      </c>
      <c r="AT17" s="9">
        <f>SUM(AT7:AT16)</f>
        <v/>
      </c>
      <c r="AU17" s="9">
        <f>SUM(AU7:AU16)</f>
        <v/>
      </c>
      <c r="AV17" s="9">
        <f>SUM(AV7:AV16)</f>
        <v/>
      </c>
      <c r="AW17" s="9">
        <f>SUM(AW7:AW16)</f>
        <v/>
      </c>
      <c r="AX17" s="9">
        <f>SUM(AX7:AX16)</f>
        <v/>
      </c>
      <c r="AY17" s="9">
        <f>SUM(AY7:AY16)</f>
        <v/>
      </c>
      <c r="AZ17" s="9">
        <f>SUM(AZ7:AZ16)</f>
        <v/>
      </c>
      <c r="BA17" s="9">
        <f>SUM(BA7:BA16)</f>
        <v/>
      </c>
      <c r="BB17" s="9">
        <f>SUM(BB7:BB16)</f>
        <v/>
      </c>
      <c r="BC17" s="9">
        <f>SUM(BC7:BC16)</f>
        <v/>
      </c>
      <c r="BD17" s="9">
        <f>SUM(BD7:BD16)</f>
        <v/>
      </c>
      <c r="BE17" s="9">
        <f>SUM(BE7:BE16)</f>
        <v/>
      </c>
      <c r="BF17" s="9">
        <f>IFERROR(BA17/AT17,0)</f>
        <v/>
      </c>
      <c r="BG17" s="9">
        <f>BE17/28*28</f>
        <v/>
      </c>
      <c r="BH17" s="9">
        <f>IFERROR(BB17/AU17,0)</f>
        <v/>
      </c>
    </row>
    <row r="19">
      <c r="A19" s="5" t="n"/>
      <c r="B19" s="5" t="n"/>
      <c r="C19" s="5" t="n"/>
      <c r="D19" s="5" t="inlineStr">
        <is>
          <t>ТРЕНАЖЕРНЫЙ ЗАЛ</t>
        </is>
      </c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  <c r="O19" s="5" t="n"/>
      <c r="P19" s="5" t="n"/>
      <c r="Q19" s="5" t="n"/>
      <c r="R19" s="5" t="n"/>
      <c r="S19" s="5" t="n"/>
      <c r="T19" s="5" t="n"/>
      <c r="U19" s="5" t="n"/>
      <c r="V19" s="5" t="n"/>
      <c r="W19" s="5" t="n"/>
      <c r="X19" s="5" t="n"/>
      <c r="Y19" s="5" t="n"/>
      <c r="Z19" s="5" t="n"/>
      <c r="AA19" s="5" t="n"/>
      <c r="AB19" s="5" t="n"/>
      <c r="AC19" s="5" t="n"/>
      <c r="AD19" s="5" t="n"/>
      <c r="AE19" s="5" t="n"/>
      <c r="AF19" s="5" t="n"/>
      <c r="AG19" s="5" t="n"/>
      <c r="AH19" s="5" t="n"/>
      <c r="AI19" s="5" t="n"/>
      <c r="AJ19" s="5" t="n"/>
      <c r="AK19" s="5" t="n"/>
      <c r="AL19" s="5" t="n"/>
      <c r="AM19" s="5" t="n"/>
      <c r="AN19" s="5" t="n"/>
      <c r="AO19" s="5" t="n"/>
      <c r="AP19" s="5" t="n"/>
      <c r="AQ19" s="5" t="n"/>
      <c r="AR19" s="5" t="n"/>
      <c r="AS19" s="5" t="n"/>
      <c r="AT19" s="5" t="n"/>
      <c r="AU19" s="5" t="n"/>
      <c r="AV19" s="5" t="n"/>
      <c r="AW19" s="5" t="n"/>
      <c r="AX19" s="5" t="n"/>
      <c r="AY19" s="5" t="n"/>
      <c r="AZ19" s="5" t="n"/>
      <c r="BA19" s="5" t="n"/>
      <c r="BB19" s="5" t="n"/>
      <c r="BC19" s="5" t="n"/>
      <c r="BD19" s="5" t="n"/>
      <c r="BE19" s="5" t="n"/>
      <c r="BF19" s="5" t="n"/>
      <c r="BG19" s="5" t="n"/>
      <c r="BH19" s="5" t="n"/>
    </row>
    <row r="20">
      <c r="A20" s="4" t="inlineStr">
        <is>
          <t>№</t>
        </is>
      </c>
      <c r="B20" s="4" t="inlineStr">
        <is>
          <t>Дата начала</t>
        </is>
      </c>
      <c r="C20" s="4" t="inlineStr">
        <is>
          <t>Статус</t>
        </is>
      </c>
      <c r="D20" s="4" t="inlineStr">
        <is>
          <t>ФИО</t>
        </is>
      </c>
      <c r="E20" s="4" t="inlineStr">
        <is>
          <t>Факт $ из 1С</t>
        </is>
      </c>
      <c r="F20" s="4" t="inlineStr">
        <is>
          <t>Факт ПТ</t>
        </is>
      </c>
      <c r="G20" s="4" t="inlineStr">
        <is>
          <t>Факт $ МГ/секции</t>
        </is>
      </c>
      <c r="H20" s="4" t="inlineStr">
        <is>
          <t>Факт МГ/секции</t>
        </is>
      </c>
      <c r="I20" s="4" t="inlineStr">
        <is>
          <t>Факт ВПТ</t>
        </is>
      </c>
      <c r="J20" s="4" t="inlineStr">
        <is>
          <t>Тех. задание ПТ</t>
        </is>
      </c>
      <c r="K20" s="4" t="inlineStr">
        <is>
          <t>Тех задание $</t>
        </is>
      </c>
      <c r="L20" s="4" t="inlineStr">
        <is>
          <t>Тех. задание ВПТ</t>
        </is>
      </c>
      <c r="M20" s="4" t="inlineStr">
        <is>
          <t>Разница ПТ $</t>
        </is>
      </c>
      <c r="N20" s="4" t="inlineStr">
        <is>
          <t>Факт СПЛИТ</t>
        </is>
      </c>
      <c r="O20" s="4" t="inlineStr">
        <is>
          <t>Факт $ из 1С</t>
        </is>
      </c>
      <c r="P20" s="4" t="inlineStr">
        <is>
          <t>Факт ПТ</t>
        </is>
      </c>
      <c r="Q20" s="4" t="inlineStr">
        <is>
          <t>Факт $ МГ/секции</t>
        </is>
      </c>
      <c r="R20" s="4" t="inlineStr">
        <is>
          <t>Факт МГ/секции</t>
        </is>
      </c>
      <c r="S20" s="4" t="inlineStr">
        <is>
          <t>Факт ВПТ</t>
        </is>
      </c>
      <c r="T20" s="4" t="inlineStr">
        <is>
          <t>Тех. задание ПТ</t>
        </is>
      </c>
      <c r="U20" s="4" t="inlineStr">
        <is>
          <t>Тех задание $</t>
        </is>
      </c>
      <c r="V20" s="4" t="inlineStr">
        <is>
          <t>Тех. задание ВПТ</t>
        </is>
      </c>
      <c r="W20" s="4" t="inlineStr">
        <is>
          <t>Разница ПТ $</t>
        </is>
      </c>
      <c r="X20" s="4" t="inlineStr">
        <is>
          <t>Факт СПЛИТ</t>
        </is>
      </c>
      <c r="Y20" s="4" t="inlineStr">
        <is>
          <t>Факт $ из 1С</t>
        </is>
      </c>
      <c r="Z20" s="4" t="inlineStr">
        <is>
          <t>Факт ПТ</t>
        </is>
      </c>
      <c r="AA20" s="4" t="inlineStr">
        <is>
          <t>Факт $ МГ/секции</t>
        </is>
      </c>
      <c r="AB20" s="4" t="inlineStr">
        <is>
          <t>Факт МГ/секции</t>
        </is>
      </c>
      <c r="AC20" s="4" t="inlineStr">
        <is>
          <t>Факт ВПТ</t>
        </is>
      </c>
      <c r="AD20" s="4" t="inlineStr">
        <is>
          <t>Тех. задание ПТ</t>
        </is>
      </c>
      <c r="AE20" s="4" t="inlineStr">
        <is>
          <t>Тех задание $</t>
        </is>
      </c>
      <c r="AF20" s="4" t="inlineStr">
        <is>
          <t>Тех. задание ВПТ</t>
        </is>
      </c>
      <c r="AG20" s="4" t="inlineStr">
        <is>
          <t>Разница ПТ $</t>
        </is>
      </c>
      <c r="AH20" s="4" t="inlineStr">
        <is>
          <t>Факт СПЛИТ</t>
        </is>
      </c>
      <c r="AI20" s="4" t="inlineStr">
        <is>
          <t>Факт $ из 1С</t>
        </is>
      </c>
      <c r="AJ20" s="4" t="inlineStr">
        <is>
          <t>Факт ПТ</t>
        </is>
      </c>
      <c r="AK20" s="4" t="inlineStr">
        <is>
          <t>Факт $ МГ/секции</t>
        </is>
      </c>
      <c r="AL20" s="4" t="inlineStr">
        <is>
          <t>Факт МГ/секции</t>
        </is>
      </c>
      <c r="AM20" s="4" t="inlineStr">
        <is>
          <t>Факт ВПТ</t>
        </is>
      </c>
      <c r="AN20" s="4" t="inlineStr">
        <is>
          <t>Тех. задание ПТ</t>
        </is>
      </c>
      <c r="AO20" s="4" t="inlineStr">
        <is>
          <t>Тех задание $</t>
        </is>
      </c>
      <c r="AP20" s="4" t="inlineStr">
        <is>
          <t>Тех. задание ВПТ</t>
        </is>
      </c>
      <c r="AQ20" s="4" t="inlineStr">
        <is>
          <t>Разница ПТ $</t>
        </is>
      </c>
      <c r="AR20" s="4" t="inlineStr">
        <is>
          <t>Факт СПЛИТ</t>
        </is>
      </c>
      <c r="AS20" s="4" t="inlineStr"/>
      <c r="AT20" s="4" t="inlineStr">
        <is>
          <t>Тех. задание ПТ</t>
        </is>
      </c>
      <c r="AU20" s="4" t="inlineStr">
        <is>
          <t>Факт ПТ</t>
        </is>
      </c>
      <c r="AV20" s="4" t="inlineStr">
        <is>
          <t>Факт СПЛИТ</t>
        </is>
      </c>
      <c r="AW20" s="4" t="inlineStr">
        <is>
          <t>Тех. задание ВПТ</t>
        </is>
      </c>
      <c r="AX20" s="4" t="inlineStr">
        <is>
          <t>Факт ВПТ</t>
        </is>
      </c>
      <c r="AY20" s="4" t="inlineStr">
        <is>
          <t>Тех. задание</t>
        </is>
      </c>
      <c r="AZ20" s="4" t="inlineStr">
        <is>
          <t>Факт</t>
        </is>
      </c>
      <c r="BA20" s="4" t="inlineStr">
        <is>
          <t>Тех задание $</t>
        </is>
      </c>
      <c r="BB20" s="4" t="inlineStr">
        <is>
          <t>Факт ПТ 1С $</t>
        </is>
      </c>
      <c r="BC20" s="4" t="inlineStr">
        <is>
          <t>Факт МГ/секции 1С $</t>
        </is>
      </c>
      <c r="BD20" s="4" t="inlineStr">
        <is>
          <t>Прочие услуги $</t>
        </is>
      </c>
      <c r="BE20" s="4" t="inlineStr">
        <is>
          <t>Факт общий $</t>
        </is>
      </c>
      <c r="BF20" s="4" t="inlineStr">
        <is>
          <t>Средняя стоимость ПТ прошлого месяца $</t>
        </is>
      </c>
      <c r="BG20" s="4" t="inlineStr">
        <is>
          <t>Ранрейт $</t>
        </is>
      </c>
      <c r="BH20" s="4" t="inlineStr">
        <is>
          <t>Средняя стоимость ПТ на новый месяц</t>
        </is>
      </c>
    </row>
    <row r="21">
      <c r="A21" s="6" t="n">
        <v>11</v>
      </c>
      <c r="B21" s="6" t="inlineStr">
        <is>
          <t>2026-02-01</t>
        </is>
      </c>
      <c r="C21" s="6" t="inlineStr">
        <is>
          <t>ПТ</t>
        </is>
      </c>
      <c r="D21" s="6" t="inlineStr">
        <is>
          <t>Борисова Маргарита Петровна</t>
        </is>
      </c>
      <c r="E21" s="7" t="n">
        <v>0</v>
      </c>
      <c r="F21" s="7" t="n">
        <v>0</v>
      </c>
      <c r="G21" s="7" t="n">
        <v>0</v>
      </c>
      <c r="H21" s="7" t="n">
        <v>0</v>
      </c>
      <c r="I21" s="7" t="n">
        <v>0</v>
      </c>
      <c r="J21" s="7" t="n">
        <v>4</v>
      </c>
      <c r="K21" s="7">
        <f>ROUND(J21*BF21/100,0)*100</f>
        <v/>
      </c>
      <c r="L21" s="7" t="n">
        <v>0</v>
      </c>
      <c r="M21" s="7">
        <f>E21-K21</f>
        <v/>
      </c>
      <c r="N21" s="7" t="n">
        <v>0</v>
      </c>
      <c r="O21" s="7" t="n">
        <v>0</v>
      </c>
      <c r="P21" s="7" t="n">
        <v>0</v>
      </c>
      <c r="Q21" s="7" t="n">
        <v>0</v>
      </c>
      <c r="R21" s="7" t="n">
        <v>0</v>
      </c>
      <c r="S21" s="7" t="n">
        <v>0</v>
      </c>
      <c r="T21" s="7" t="n">
        <v>4</v>
      </c>
      <c r="U21" s="7">
        <f>ROUND(T21*BF21/100,0)*100</f>
        <v/>
      </c>
      <c r="V21" s="7" t="n">
        <v>0</v>
      </c>
      <c r="W21" s="7">
        <f>O21-U21</f>
        <v/>
      </c>
      <c r="X21" s="7" t="n">
        <v>0</v>
      </c>
      <c r="Y21" s="7" t="n">
        <v>0</v>
      </c>
      <c r="Z21" s="7" t="n">
        <v>0</v>
      </c>
      <c r="AA21" s="7" t="n">
        <v>0</v>
      </c>
      <c r="AB21" s="7" t="n">
        <v>0</v>
      </c>
      <c r="AC21" s="7" t="n">
        <v>11</v>
      </c>
      <c r="AD21" s="7" t="n">
        <v>4</v>
      </c>
      <c r="AE21" s="7">
        <f>ROUND(AD21*BF21/100,0)*100</f>
        <v/>
      </c>
      <c r="AF21" s="7" t="n">
        <v>0</v>
      </c>
      <c r="AG21" s="7">
        <f>Y21-AE21</f>
        <v/>
      </c>
      <c r="AH21" s="7" t="n">
        <v>0</v>
      </c>
      <c r="AI21" s="7" t="n">
        <v>3470</v>
      </c>
      <c r="AJ21" s="7" t="n">
        <v>3</v>
      </c>
      <c r="AK21" s="7" t="n">
        <v>0</v>
      </c>
      <c r="AL21" s="7" t="n">
        <v>0</v>
      </c>
      <c r="AM21" s="7" t="n">
        <v>3</v>
      </c>
      <c r="AN21" s="7" t="n">
        <v>4</v>
      </c>
      <c r="AO21" s="7">
        <f>ROUND(AN21*BF21/100,0)*100</f>
        <v/>
      </c>
      <c r="AP21" s="7" t="n">
        <v>0</v>
      </c>
      <c r="AQ21" s="7">
        <f>AI21-AO21</f>
        <v/>
      </c>
      <c r="AR21" s="7" t="n">
        <v>1</v>
      </c>
      <c r="AS21" s="6" t="n"/>
      <c r="AT21" s="7">
        <f>SUM(J21,T21,AD21,AN21)</f>
        <v/>
      </c>
      <c r="AU21" s="7">
        <f>SUM(F21,P21,Z21,AJ21)</f>
        <v/>
      </c>
      <c r="AV21" s="7">
        <f>SUM(N21,X21,AH21,AR21)</f>
        <v/>
      </c>
      <c r="AW21" s="7">
        <f>SUM(L21,V21,AF21,AP21)</f>
        <v/>
      </c>
      <c r="AX21" s="7">
        <f>SUM(I21,S21,AC21,AM21)</f>
        <v/>
      </c>
      <c r="AY21" s="7" t="n">
        <v>0</v>
      </c>
      <c r="AZ21" s="7">
        <f>SUM(H21,R21,AB21,AL21)</f>
        <v/>
      </c>
      <c r="BA21" s="7">
        <f>SUM(K21,U21,AE21,AO21)</f>
        <v/>
      </c>
      <c r="BB21" s="7">
        <f>SUM(E21,O21,Y21,AI21)</f>
        <v/>
      </c>
      <c r="BC21" s="7">
        <f>SUM(G21,Q21,AA21,AK21)</f>
        <v/>
      </c>
      <c r="BD21" s="7" t="n">
        <v>0</v>
      </c>
      <c r="BE21" s="7">
        <f>BB21+BC21+BD21</f>
        <v/>
      </c>
      <c r="BF21" s="7" t="n">
        <v>277.7777777777778</v>
      </c>
      <c r="BG21" s="7">
        <f>BE21/28*28</f>
        <v/>
      </c>
      <c r="BH21" s="7">
        <f>IFERROR(BB21/AU21,0)</f>
        <v/>
      </c>
    </row>
    <row r="22">
      <c r="A22" s="6" t="n">
        <v>12</v>
      </c>
      <c r="B22" s="6" t="inlineStr">
        <is>
          <t>2026-02-01</t>
        </is>
      </c>
      <c r="C22" s="6" t="inlineStr">
        <is>
          <t>ПТ</t>
        </is>
      </c>
      <c r="D22" s="6" t="inlineStr">
        <is>
          <t>Воробьев Владислав Викторович</t>
        </is>
      </c>
      <c r="E22" s="7" t="n">
        <v>24990.9</v>
      </c>
      <c r="F22" s="7" t="n">
        <v>22</v>
      </c>
      <c r="G22" s="7" t="n">
        <v>0</v>
      </c>
      <c r="H22" s="7" t="n">
        <v>0</v>
      </c>
      <c r="I22" s="7" t="n">
        <v>1</v>
      </c>
      <c r="J22" s="7" t="n">
        <v>25</v>
      </c>
      <c r="K22" s="7">
        <f>ROUND(J22*BF22/100,0)*100</f>
        <v/>
      </c>
      <c r="L22" s="7" t="n">
        <v>0</v>
      </c>
      <c r="M22" s="7">
        <f>E22-K22</f>
        <v/>
      </c>
      <c r="N22" s="7" t="n">
        <v>0</v>
      </c>
      <c r="O22" s="7" t="n">
        <v>19888.1</v>
      </c>
      <c r="P22" s="7" t="n">
        <v>19</v>
      </c>
      <c r="Q22" s="7" t="n">
        <v>0</v>
      </c>
      <c r="R22" s="7" t="n">
        <v>0</v>
      </c>
      <c r="S22" s="7" t="n">
        <v>1</v>
      </c>
      <c r="T22" s="7" t="n">
        <v>25</v>
      </c>
      <c r="U22" s="7">
        <f>ROUND(T22*BF22/100,0)*100</f>
        <v/>
      </c>
      <c r="V22" s="7" t="n">
        <v>0</v>
      </c>
      <c r="W22" s="7">
        <f>O22-U22</f>
        <v/>
      </c>
      <c r="X22" s="7" t="n">
        <v>0</v>
      </c>
      <c r="Y22" s="7" t="n">
        <v>26486.2</v>
      </c>
      <c r="Z22" s="7" t="n">
        <v>26</v>
      </c>
      <c r="AA22" s="7" t="n">
        <v>0</v>
      </c>
      <c r="AB22" s="7" t="n">
        <v>0</v>
      </c>
      <c r="AC22" s="7" t="n">
        <v>0</v>
      </c>
      <c r="AD22" s="7" t="n">
        <v>25</v>
      </c>
      <c r="AE22" s="7">
        <f>ROUND(AD22*BF22/100,0)*100</f>
        <v/>
      </c>
      <c r="AF22" s="7" t="n">
        <v>0</v>
      </c>
      <c r="AG22" s="7">
        <f>Y22-AE22</f>
        <v/>
      </c>
      <c r="AH22" s="7" t="n">
        <v>0</v>
      </c>
      <c r="AI22" s="7" t="n">
        <v>30828.4</v>
      </c>
      <c r="AJ22" s="7" t="n">
        <v>28</v>
      </c>
      <c r="AK22" s="7" t="n">
        <v>0</v>
      </c>
      <c r="AL22" s="7" t="n">
        <v>0</v>
      </c>
      <c r="AM22" s="7" t="n">
        <v>1</v>
      </c>
      <c r="AN22" s="7" t="n">
        <v>25</v>
      </c>
      <c r="AO22" s="7">
        <f>ROUND(AN22*BF22/100,0)*100</f>
        <v/>
      </c>
      <c r="AP22" s="7" t="n">
        <v>0</v>
      </c>
      <c r="AQ22" s="7">
        <f>AI22-AO22</f>
        <v/>
      </c>
      <c r="AR22" s="7" t="n">
        <v>0</v>
      </c>
      <c r="AS22" s="6" t="n"/>
      <c r="AT22" s="7">
        <f>SUM(J22,T22,AD22,AN22)</f>
        <v/>
      </c>
      <c r="AU22" s="7">
        <f>SUM(F22,P22,Z22,AJ22)</f>
        <v/>
      </c>
      <c r="AV22" s="7">
        <f>SUM(N22,X22,AH22,AR22)</f>
        <v/>
      </c>
      <c r="AW22" s="7">
        <f>SUM(L22,V22,AF22,AP22)</f>
        <v/>
      </c>
      <c r="AX22" s="7">
        <f>SUM(I22,S22,AC22,AM22)</f>
        <v/>
      </c>
      <c r="AY22" s="7" t="n">
        <v>0</v>
      </c>
      <c r="AZ22" s="7">
        <f>SUM(H22,R22,AB22,AL22)</f>
        <v/>
      </c>
      <c r="BA22" s="7">
        <f>SUM(K22,U22,AE22,AO22)</f>
        <v/>
      </c>
      <c r="BB22" s="7">
        <f>SUM(E22,O22,Y22,AI22)</f>
        <v/>
      </c>
      <c r="BC22" s="7">
        <f>SUM(G22,Q22,AA22,AK22)</f>
        <v/>
      </c>
      <c r="BD22" s="7" t="n">
        <v>0</v>
      </c>
      <c r="BE22" s="7">
        <f>BB22+BC22+BD22</f>
        <v/>
      </c>
      <c r="BF22" s="7" t="n">
        <v>1042.791836734694</v>
      </c>
      <c r="BG22" s="7">
        <f>BE22/28*28</f>
        <v/>
      </c>
      <c r="BH22" s="7">
        <f>IFERROR(BB22/AU22,0)</f>
        <v/>
      </c>
    </row>
    <row r="23">
      <c r="A23" s="6" t="n">
        <v>13</v>
      </c>
      <c r="B23" s="6" t="inlineStr">
        <is>
          <t>2026-02-01</t>
        </is>
      </c>
      <c r="C23" s="6" t="inlineStr">
        <is>
          <t>ПТ</t>
        </is>
      </c>
      <c r="D23" s="6" t="inlineStr">
        <is>
          <t>Глухова Дарья Алексеевна</t>
        </is>
      </c>
      <c r="E23" s="7" t="n">
        <v>18277.62</v>
      </c>
      <c r="F23" s="7" t="n">
        <v>17</v>
      </c>
      <c r="G23" s="7" t="n">
        <v>0</v>
      </c>
      <c r="H23" s="7" t="n">
        <v>0</v>
      </c>
      <c r="I23" s="7" t="n">
        <v>3</v>
      </c>
      <c r="J23" s="7" t="n">
        <v>19</v>
      </c>
      <c r="K23" s="7">
        <f>ROUND(J23*BF23/100,0)*100</f>
        <v/>
      </c>
      <c r="L23" s="7" t="n">
        <v>0</v>
      </c>
      <c r="M23" s="7">
        <f>E23-K23</f>
        <v/>
      </c>
      <c r="N23" s="7" t="n">
        <v>3</v>
      </c>
      <c r="O23" s="7" t="n">
        <v>13619.3</v>
      </c>
      <c r="P23" s="7" t="n">
        <v>15</v>
      </c>
      <c r="Q23" s="7" t="n">
        <v>0</v>
      </c>
      <c r="R23" s="7" t="n">
        <v>0</v>
      </c>
      <c r="S23" s="7" t="n">
        <v>2</v>
      </c>
      <c r="T23" s="7" t="n">
        <v>19</v>
      </c>
      <c r="U23" s="7">
        <f>ROUND(T23*BF23/100,0)*100</f>
        <v/>
      </c>
      <c r="V23" s="7" t="n">
        <v>0</v>
      </c>
      <c r="W23" s="7">
        <f>O23-U23</f>
        <v/>
      </c>
      <c r="X23" s="7" t="n">
        <v>4</v>
      </c>
      <c r="Y23" s="7" t="n">
        <v>11871.04</v>
      </c>
      <c r="Z23" s="7" t="n">
        <v>14</v>
      </c>
      <c r="AA23" s="7" t="n">
        <v>0</v>
      </c>
      <c r="AB23" s="7" t="n">
        <v>0</v>
      </c>
      <c r="AC23" s="7" t="n">
        <v>0</v>
      </c>
      <c r="AD23" s="7" t="n">
        <v>19</v>
      </c>
      <c r="AE23" s="7">
        <f>ROUND(AD23*BF23/100,0)*100</f>
        <v/>
      </c>
      <c r="AF23" s="7" t="n">
        <v>0</v>
      </c>
      <c r="AG23" s="7">
        <f>Y23-AE23</f>
        <v/>
      </c>
      <c r="AH23" s="7" t="n">
        <v>2</v>
      </c>
      <c r="AI23" s="7" t="n">
        <v>12150.5</v>
      </c>
      <c r="AJ23" s="7" t="n">
        <v>12</v>
      </c>
      <c r="AK23" s="7" t="n">
        <v>0</v>
      </c>
      <c r="AL23" s="7" t="n">
        <v>0</v>
      </c>
      <c r="AM23" s="7" t="n">
        <v>1</v>
      </c>
      <c r="AN23" s="7" t="n">
        <v>19</v>
      </c>
      <c r="AO23" s="7">
        <f>ROUND(AN23*BF23/100,0)*100</f>
        <v/>
      </c>
      <c r="AP23" s="7" t="n">
        <v>0</v>
      </c>
      <c r="AQ23" s="7">
        <f>AI23-AO23</f>
        <v/>
      </c>
      <c r="AR23" s="7" t="n">
        <v>2</v>
      </c>
      <c r="AS23" s="6" t="n"/>
      <c r="AT23" s="7">
        <f>SUM(J23,T23,AD23,AN23)</f>
        <v/>
      </c>
      <c r="AU23" s="7">
        <f>SUM(F23,P23,Z23,AJ23)</f>
        <v/>
      </c>
      <c r="AV23" s="7">
        <f>SUM(N23,X23,AH23,AR23)</f>
        <v/>
      </c>
      <c r="AW23" s="7">
        <f>SUM(L23,V23,AF23,AP23)</f>
        <v/>
      </c>
      <c r="AX23" s="7">
        <f>SUM(I23,S23,AC23,AM23)</f>
        <v/>
      </c>
      <c r="AY23" s="7" t="n">
        <v>0</v>
      </c>
      <c r="AZ23" s="7">
        <f>SUM(H23,R23,AB23,AL23)</f>
        <v/>
      </c>
      <c r="BA23" s="7">
        <f>SUM(K23,U23,AE23,AO23)</f>
        <v/>
      </c>
      <c r="BB23" s="7">
        <f>SUM(E23,O23,Y23,AI23)</f>
        <v/>
      </c>
      <c r="BC23" s="7">
        <f>SUM(G23,Q23,AA23,AK23)</f>
        <v/>
      </c>
      <c r="BD23" s="7" t="n">
        <v>0</v>
      </c>
      <c r="BE23" s="7">
        <f>BB23+BC23+BD23</f>
        <v/>
      </c>
      <c r="BF23" s="7" t="n">
        <v>976.9127999999999</v>
      </c>
      <c r="BG23" s="7">
        <f>BE23/28*28</f>
        <v/>
      </c>
      <c r="BH23" s="7">
        <f>IFERROR(BB23/AU23,0)</f>
        <v/>
      </c>
    </row>
    <row r="24">
      <c r="A24" s="6" t="n">
        <v>14</v>
      </c>
      <c r="B24" s="6" t="inlineStr">
        <is>
          <t>2026-02-01</t>
        </is>
      </c>
      <c r="C24" s="6" t="inlineStr">
        <is>
          <t>ПТ</t>
        </is>
      </c>
      <c r="D24" s="6" t="inlineStr">
        <is>
          <t>Градобоев Михаил Александрович</t>
        </is>
      </c>
      <c r="E24" s="7" t="n">
        <v>22472.83</v>
      </c>
      <c r="F24" s="7" t="n">
        <v>22</v>
      </c>
      <c r="G24" s="7" t="n">
        <v>0</v>
      </c>
      <c r="H24" s="7" t="n">
        <v>0</v>
      </c>
      <c r="I24" s="7" t="n">
        <v>7</v>
      </c>
      <c r="J24" s="7" t="n">
        <v>32</v>
      </c>
      <c r="K24" s="7">
        <f>ROUND(J24*BF24/100,0)*100</f>
        <v/>
      </c>
      <c r="L24" s="7" t="n">
        <v>0</v>
      </c>
      <c r="M24" s="7">
        <f>E24-K24</f>
        <v/>
      </c>
      <c r="N24" s="7" t="n">
        <v>3</v>
      </c>
      <c r="O24" s="7" t="n">
        <v>23767.92</v>
      </c>
      <c r="P24" s="7" t="n">
        <v>24</v>
      </c>
      <c r="Q24" s="7" t="n">
        <v>0</v>
      </c>
      <c r="R24" s="7" t="n">
        <v>0</v>
      </c>
      <c r="S24" s="7" t="n">
        <v>0</v>
      </c>
      <c r="T24" s="7" t="n">
        <v>32</v>
      </c>
      <c r="U24" s="7">
        <f>ROUND(T24*BF24/100,0)*100</f>
        <v/>
      </c>
      <c r="V24" s="7" t="n">
        <v>0</v>
      </c>
      <c r="W24" s="7">
        <f>O24-U24</f>
        <v/>
      </c>
      <c r="X24" s="7" t="n">
        <v>4</v>
      </c>
      <c r="Y24" s="7" t="n">
        <v>18318.1</v>
      </c>
      <c r="Z24" s="7" t="n">
        <v>19</v>
      </c>
      <c r="AA24" s="7" t="n">
        <v>0</v>
      </c>
      <c r="AB24" s="7" t="n">
        <v>0</v>
      </c>
      <c r="AC24" s="7" t="n">
        <v>3</v>
      </c>
      <c r="AD24" s="7" t="n">
        <v>32</v>
      </c>
      <c r="AE24" s="7">
        <f>ROUND(AD24*BF24/100,0)*100</f>
        <v/>
      </c>
      <c r="AF24" s="7" t="n">
        <v>0</v>
      </c>
      <c r="AG24" s="7">
        <f>Y24-AE24</f>
        <v/>
      </c>
      <c r="AH24" s="7" t="n">
        <v>4</v>
      </c>
      <c r="AI24" s="7" t="n">
        <v>28287.57999999999</v>
      </c>
      <c r="AJ24" s="7" t="n">
        <v>28</v>
      </c>
      <c r="AK24" s="7" t="n">
        <v>0</v>
      </c>
      <c r="AL24" s="7" t="n">
        <v>0</v>
      </c>
      <c r="AM24" s="7" t="n">
        <v>3</v>
      </c>
      <c r="AN24" s="7" t="n">
        <v>32</v>
      </c>
      <c r="AO24" s="7">
        <f>ROUND(AN24*BF24/100,0)*100</f>
        <v/>
      </c>
      <c r="AP24" s="7" t="n">
        <v>0</v>
      </c>
      <c r="AQ24" s="7">
        <f>AI24-AO24</f>
        <v/>
      </c>
      <c r="AR24" s="7" t="n">
        <v>5</v>
      </c>
      <c r="AS24" s="6" t="n"/>
      <c r="AT24" s="7">
        <f>SUM(J24,T24,AD24,AN24)</f>
        <v/>
      </c>
      <c r="AU24" s="7">
        <f>SUM(F24,P24,Z24,AJ24)</f>
        <v/>
      </c>
      <c r="AV24" s="7">
        <f>SUM(N24,X24,AH24,AR24)</f>
        <v/>
      </c>
      <c r="AW24" s="7">
        <f>SUM(L24,V24,AF24,AP24)</f>
        <v/>
      </c>
      <c r="AX24" s="7">
        <f>SUM(I24,S24,AC24,AM24)</f>
        <v/>
      </c>
      <c r="AY24" s="7" t="n">
        <v>0</v>
      </c>
      <c r="AZ24" s="7">
        <f>SUM(H24,R24,AB24,AL24)</f>
        <v/>
      </c>
      <c r="BA24" s="7">
        <f>SUM(K24,U24,AE24,AO24)</f>
        <v/>
      </c>
      <c r="BB24" s="7">
        <f>SUM(E24,O24,Y24,AI24)</f>
        <v/>
      </c>
      <c r="BC24" s="7">
        <f>SUM(G24,Q24,AA24,AK24)</f>
        <v/>
      </c>
      <c r="BD24" s="7" t="n">
        <v>0</v>
      </c>
      <c r="BE24" s="7">
        <f>BB24+BC24+BD24</f>
        <v/>
      </c>
      <c r="BF24" s="7" t="n">
        <v>978.6088</v>
      </c>
      <c r="BG24" s="7">
        <f>BE24/28*28</f>
        <v/>
      </c>
      <c r="BH24" s="7">
        <f>IFERROR(BB24/AU24,0)</f>
        <v/>
      </c>
    </row>
    <row r="25">
      <c r="A25" s="6" t="n">
        <v>15</v>
      </c>
      <c r="B25" s="6" t="inlineStr">
        <is>
          <t>2026-02-01</t>
        </is>
      </c>
      <c r="C25" s="6" t="inlineStr">
        <is>
          <t>ПТ</t>
        </is>
      </c>
      <c r="D25" s="6" t="inlineStr">
        <is>
          <t>Жвакин Данил Алексеевич</t>
        </is>
      </c>
      <c r="E25" s="7" t="n">
        <v>20131.94</v>
      </c>
      <c r="F25" s="7" t="n">
        <v>16</v>
      </c>
      <c r="G25" s="7" t="n">
        <v>0</v>
      </c>
      <c r="H25" s="7" t="n">
        <v>0</v>
      </c>
      <c r="I25" s="7" t="n">
        <v>0</v>
      </c>
      <c r="J25" s="7" t="n">
        <v>23</v>
      </c>
      <c r="K25" s="7">
        <f>ROUND(J25*BF25/100,0)*100</f>
        <v/>
      </c>
      <c r="L25" s="7" t="n">
        <v>0</v>
      </c>
      <c r="M25" s="7">
        <f>E25-K25</f>
        <v/>
      </c>
      <c r="N25" s="7" t="n">
        <v>10</v>
      </c>
      <c r="O25" s="7" t="n">
        <v>16685.17</v>
      </c>
      <c r="P25" s="7" t="n">
        <v>14</v>
      </c>
      <c r="Q25" s="7" t="n">
        <v>0</v>
      </c>
      <c r="R25" s="7" t="n">
        <v>0</v>
      </c>
      <c r="S25" s="7" t="n">
        <v>0</v>
      </c>
      <c r="T25" s="7" t="n">
        <v>23</v>
      </c>
      <c r="U25" s="7">
        <f>ROUND(T25*BF25/100,0)*100</f>
        <v/>
      </c>
      <c r="V25" s="7" t="n">
        <v>0</v>
      </c>
      <c r="W25" s="7">
        <f>O25-U25</f>
        <v/>
      </c>
      <c r="X25" s="7" t="n">
        <v>5</v>
      </c>
      <c r="Y25" s="7" t="n">
        <v>21314.67</v>
      </c>
      <c r="Z25" s="7" t="n">
        <v>17</v>
      </c>
      <c r="AA25" s="7" t="n">
        <v>0</v>
      </c>
      <c r="AB25" s="7" t="n">
        <v>0</v>
      </c>
      <c r="AC25" s="7" t="n">
        <v>0</v>
      </c>
      <c r="AD25" s="7" t="n">
        <v>23</v>
      </c>
      <c r="AE25" s="7">
        <f>ROUND(AD25*BF25/100,0)*100</f>
        <v/>
      </c>
      <c r="AF25" s="7" t="n">
        <v>0</v>
      </c>
      <c r="AG25" s="7">
        <f>Y25-AE25</f>
        <v/>
      </c>
      <c r="AH25" s="7" t="n">
        <v>3</v>
      </c>
      <c r="AI25" s="7" t="n">
        <v>29627.43</v>
      </c>
      <c r="AJ25" s="7" t="n">
        <v>22</v>
      </c>
      <c r="AK25" s="7" t="n">
        <v>0</v>
      </c>
      <c r="AL25" s="7" t="n">
        <v>0</v>
      </c>
      <c r="AM25" s="7" t="n">
        <v>0</v>
      </c>
      <c r="AN25" s="7" t="n">
        <v>23</v>
      </c>
      <c r="AO25" s="7">
        <f>ROUND(AN25*BF25/100,0)*100</f>
        <v/>
      </c>
      <c r="AP25" s="7" t="n">
        <v>0</v>
      </c>
      <c r="AQ25" s="7">
        <f>AI25-AO25</f>
        <v/>
      </c>
      <c r="AR25" s="7" t="n">
        <v>4</v>
      </c>
      <c r="AS25" s="6" t="n"/>
      <c r="AT25" s="7">
        <f>SUM(J25,T25,AD25,AN25)</f>
        <v/>
      </c>
      <c r="AU25" s="7">
        <f>SUM(F25,P25,Z25,AJ25)</f>
        <v/>
      </c>
      <c r="AV25" s="7">
        <f>SUM(N25,X25,AH25,AR25)</f>
        <v/>
      </c>
      <c r="AW25" s="7">
        <f>SUM(L25,V25,AF25,AP25)</f>
        <v/>
      </c>
      <c r="AX25" s="7">
        <f>SUM(I25,S25,AC25,AM25)</f>
        <v/>
      </c>
      <c r="AY25" s="7" t="n">
        <v>0</v>
      </c>
      <c r="AZ25" s="7">
        <f>SUM(H25,R25,AB25,AL25)</f>
        <v/>
      </c>
      <c r="BA25" s="7">
        <f>SUM(K25,U25,AE25,AO25)</f>
        <v/>
      </c>
      <c r="BB25" s="7">
        <f>SUM(E25,O25,Y25,AI25)</f>
        <v/>
      </c>
      <c r="BC25" s="7">
        <f>SUM(G25,Q25,AA25,AK25)</f>
        <v/>
      </c>
      <c r="BD25" s="7" t="n">
        <v>0</v>
      </c>
      <c r="BE25" s="7">
        <f>BB25+BC25+BD25</f>
        <v/>
      </c>
      <c r="BF25" s="7" t="n">
        <v>1484.386923076923</v>
      </c>
      <c r="BG25" s="7">
        <f>BE25/28*28</f>
        <v/>
      </c>
      <c r="BH25" s="7">
        <f>IFERROR(BB25/AU25,0)</f>
        <v/>
      </c>
    </row>
    <row r="26">
      <c r="A26" s="6" t="n">
        <v>16</v>
      </c>
      <c r="B26" s="6" t="inlineStr">
        <is>
          <t>2026-02-01</t>
        </is>
      </c>
      <c r="C26" s="6" t="inlineStr">
        <is>
          <t>ПТ</t>
        </is>
      </c>
      <c r="D26" s="6" t="inlineStr">
        <is>
          <t>Косолапова Ираида Ивановна</t>
        </is>
      </c>
      <c r="E26" s="7" t="n">
        <v>24690</v>
      </c>
      <c r="F26" s="7" t="n">
        <v>19</v>
      </c>
      <c r="G26" s="7" t="n">
        <v>0</v>
      </c>
      <c r="H26" s="7" t="n">
        <v>0</v>
      </c>
      <c r="I26" s="7" t="n">
        <v>0</v>
      </c>
      <c r="J26" s="7" t="n">
        <v>26</v>
      </c>
      <c r="K26" s="7">
        <f>ROUND(J26*BF26/100,0)*100</f>
        <v/>
      </c>
      <c r="L26" s="7" t="n">
        <v>0</v>
      </c>
      <c r="M26" s="7">
        <f>E26-K26</f>
        <v/>
      </c>
      <c r="N26" s="7" t="n">
        <v>4</v>
      </c>
      <c r="O26" s="7" t="n">
        <v>28329.67</v>
      </c>
      <c r="P26" s="7" t="n">
        <v>22</v>
      </c>
      <c r="Q26" s="7" t="n">
        <v>0</v>
      </c>
      <c r="R26" s="7" t="n">
        <v>0</v>
      </c>
      <c r="S26" s="7" t="n">
        <v>0</v>
      </c>
      <c r="T26" s="7" t="n">
        <v>26</v>
      </c>
      <c r="U26" s="7">
        <f>ROUND(T26*BF26/100,0)*100</f>
        <v/>
      </c>
      <c r="V26" s="7" t="n">
        <v>0</v>
      </c>
      <c r="W26" s="7">
        <f>O26-U26</f>
        <v/>
      </c>
      <c r="X26" s="7" t="n">
        <v>3</v>
      </c>
      <c r="Y26" s="7" t="n">
        <v>34638</v>
      </c>
      <c r="Z26" s="7" t="n">
        <v>27</v>
      </c>
      <c r="AA26" s="7" t="n">
        <v>0</v>
      </c>
      <c r="AB26" s="7" t="n">
        <v>0</v>
      </c>
      <c r="AC26" s="7" t="n">
        <v>1</v>
      </c>
      <c r="AD26" s="7" t="n">
        <v>26</v>
      </c>
      <c r="AE26" s="7">
        <f>ROUND(AD26*BF26/100,0)*100</f>
        <v/>
      </c>
      <c r="AF26" s="7" t="n">
        <v>0</v>
      </c>
      <c r="AG26" s="7">
        <f>Y26-AE26</f>
        <v/>
      </c>
      <c r="AH26" s="7" t="n">
        <v>1</v>
      </c>
      <c r="AI26" s="7" t="n">
        <v>29962.17</v>
      </c>
      <c r="AJ26" s="7" t="n">
        <v>23</v>
      </c>
      <c r="AK26" s="7" t="n">
        <v>0</v>
      </c>
      <c r="AL26" s="7" t="n">
        <v>0</v>
      </c>
      <c r="AM26" s="7" t="n">
        <v>1</v>
      </c>
      <c r="AN26" s="7" t="n">
        <v>26</v>
      </c>
      <c r="AO26" s="7">
        <f>ROUND(AN26*BF26/100,0)*100</f>
        <v/>
      </c>
      <c r="AP26" s="7" t="n">
        <v>0</v>
      </c>
      <c r="AQ26" s="7">
        <f>AI26-AO26</f>
        <v/>
      </c>
      <c r="AR26" s="7" t="n">
        <v>3</v>
      </c>
      <c r="AS26" s="6" t="n"/>
      <c r="AT26" s="7">
        <f>SUM(J26,T26,AD26,AN26)</f>
        <v/>
      </c>
      <c r="AU26" s="7">
        <f>SUM(F26,P26,Z26,AJ26)</f>
        <v/>
      </c>
      <c r="AV26" s="7">
        <f>SUM(N26,X26,AH26,AR26)</f>
        <v/>
      </c>
      <c r="AW26" s="7">
        <f>SUM(L26,V26,AF26,AP26)</f>
        <v/>
      </c>
      <c r="AX26" s="7">
        <f>SUM(I26,S26,AC26,AM26)</f>
        <v/>
      </c>
      <c r="AY26" s="7" t="n">
        <v>0</v>
      </c>
      <c r="AZ26" s="7">
        <f>SUM(H26,R26,AB26,AL26)</f>
        <v/>
      </c>
      <c r="BA26" s="7">
        <f>SUM(K26,U26,AE26,AO26)</f>
        <v/>
      </c>
      <c r="BB26" s="7">
        <f>SUM(E26,O26,Y26,AI26)</f>
        <v/>
      </c>
      <c r="BC26" s="7">
        <f>SUM(G26,Q26,AA26,AK26)</f>
        <v/>
      </c>
      <c r="BD26" s="7" t="n">
        <v>0</v>
      </c>
      <c r="BE26" s="7">
        <f>BB26+BC26+BD26</f>
        <v/>
      </c>
      <c r="BF26" s="7" t="n">
        <v>1348.844615384615</v>
      </c>
      <c r="BG26" s="7">
        <f>BE26/28*28</f>
        <v/>
      </c>
      <c r="BH26" s="7">
        <f>IFERROR(BB26/AU26,0)</f>
        <v/>
      </c>
    </row>
    <row r="27">
      <c r="A27" s="6" t="n">
        <v>17</v>
      </c>
      <c r="B27" s="6" t="inlineStr">
        <is>
          <t>2026-02-01</t>
        </is>
      </c>
      <c r="C27" s="6" t="inlineStr">
        <is>
          <t>ПТ</t>
        </is>
      </c>
      <c r="D27" s="6" t="inlineStr">
        <is>
          <t>Макарова Ольга Дмитриевна</t>
        </is>
      </c>
      <c r="E27" s="7" t="n">
        <v>33404.5</v>
      </c>
      <c r="F27" s="7" t="n">
        <v>30</v>
      </c>
      <c r="G27" s="7" t="n">
        <v>0</v>
      </c>
      <c r="H27" s="7" t="n">
        <v>0</v>
      </c>
      <c r="I27" s="7" t="n">
        <v>0</v>
      </c>
      <c r="J27" s="7" t="n">
        <v>30</v>
      </c>
      <c r="K27" s="7">
        <f>ROUND(J27*BF27/100,0)*100</f>
        <v/>
      </c>
      <c r="L27" s="7" t="n">
        <v>0</v>
      </c>
      <c r="M27" s="7">
        <f>E27-K27</f>
        <v/>
      </c>
      <c r="N27" s="7" t="n">
        <v>3</v>
      </c>
      <c r="O27" s="7" t="n">
        <v>29638.5</v>
      </c>
      <c r="P27" s="7" t="n">
        <v>27</v>
      </c>
      <c r="Q27" s="7" t="n">
        <v>0</v>
      </c>
      <c r="R27" s="7" t="n">
        <v>0</v>
      </c>
      <c r="S27" s="7" t="n">
        <v>0</v>
      </c>
      <c r="T27" s="7" t="n">
        <v>30</v>
      </c>
      <c r="U27" s="7">
        <f>ROUND(T27*BF27/100,0)*100</f>
        <v/>
      </c>
      <c r="V27" s="7" t="n">
        <v>0</v>
      </c>
      <c r="W27" s="7">
        <f>O27-U27</f>
        <v/>
      </c>
      <c r="X27" s="7" t="n">
        <v>3</v>
      </c>
      <c r="Y27" s="7" t="n">
        <v>21508.5</v>
      </c>
      <c r="Z27" s="7" t="n">
        <v>21</v>
      </c>
      <c r="AA27" s="7" t="n">
        <v>0</v>
      </c>
      <c r="AB27" s="7" t="n">
        <v>0</v>
      </c>
      <c r="AC27" s="7" t="n">
        <v>0</v>
      </c>
      <c r="AD27" s="7" t="n">
        <v>30</v>
      </c>
      <c r="AE27" s="7">
        <f>ROUND(AD27*BF27/100,0)*100</f>
        <v/>
      </c>
      <c r="AF27" s="7" t="n">
        <v>0</v>
      </c>
      <c r="AG27" s="7">
        <f>Y27-AE27</f>
        <v/>
      </c>
      <c r="AH27" s="7" t="n">
        <v>2</v>
      </c>
      <c r="AI27" s="7" t="n">
        <v>34316.75</v>
      </c>
      <c r="AJ27" s="7" t="n">
        <v>29</v>
      </c>
      <c r="AK27" s="7" t="n">
        <v>0</v>
      </c>
      <c r="AL27" s="7" t="n">
        <v>0</v>
      </c>
      <c r="AM27" s="7" t="n">
        <v>0</v>
      </c>
      <c r="AN27" s="7" t="n">
        <v>30</v>
      </c>
      <c r="AO27" s="7">
        <f>ROUND(AN27*BF27/100,0)*100</f>
        <v/>
      </c>
      <c r="AP27" s="7" t="n">
        <v>0</v>
      </c>
      <c r="AQ27" s="7">
        <f>AI27-AO27</f>
        <v/>
      </c>
      <c r="AR27" s="7" t="n">
        <v>3</v>
      </c>
      <c r="AS27" s="6" t="n"/>
      <c r="AT27" s="7">
        <f>SUM(J27,T27,AD27,AN27)</f>
        <v/>
      </c>
      <c r="AU27" s="7">
        <f>SUM(F27,P27,Z27,AJ27)</f>
        <v/>
      </c>
      <c r="AV27" s="7">
        <f>SUM(N27,X27,AH27,AR27)</f>
        <v/>
      </c>
      <c r="AW27" s="7">
        <f>SUM(L27,V27,AF27,AP27)</f>
        <v/>
      </c>
      <c r="AX27" s="7">
        <f>SUM(I27,S27,AC27,AM27)</f>
        <v/>
      </c>
      <c r="AY27" s="7" t="n">
        <v>0</v>
      </c>
      <c r="AZ27" s="7">
        <f>SUM(H27,R27,AB27,AL27)</f>
        <v/>
      </c>
      <c r="BA27" s="7">
        <f>SUM(K27,U27,AE27,AO27)</f>
        <v/>
      </c>
      <c r="BB27" s="7">
        <f>SUM(E27,O27,Y27,AI27)</f>
        <v/>
      </c>
      <c r="BC27" s="7">
        <f>SUM(G27,Q27,AA27,AK27)</f>
        <v/>
      </c>
      <c r="BD27" s="7" t="n">
        <v>0</v>
      </c>
      <c r="BE27" s="7">
        <f>BB27+BC27+BD27</f>
        <v/>
      </c>
      <c r="BF27" s="7" t="n">
        <v>1167.697033898305</v>
      </c>
      <c r="BG27" s="7">
        <f>BE27/28*28</f>
        <v/>
      </c>
      <c r="BH27" s="7">
        <f>IFERROR(BB27/AU27,0)</f>
        <v/>
      </c>
    </row>
    <row r="28">
      <c r="A28" s="6" t="n">
        <v>18</v>
      </c>
      <c r="B28" s="6" t="inlineStr">
        <is>
          <t>2026-02-01</t>
        </is>
      </c>
      <c r="C28" s="6" t="inlineStr">
        <is>
          <t>ПТ</t>
        </is>
      </c>
      <c r="D28" s="6" t="inlineStr">
        <is>
          <t>Морозова Юлия Сергеевна</t>
        </is>
      </c>
      <c r="E28" s="7" t="n">
        <v>32392.8</v>
      </c>
      <c r="F28" s="7" t="n">
        <v>30</v>
      </c>
      <c r="G28" s="7" t="n">
        <v>0</v>
      </c>
      <c r="H28" s="7" t="n">
        <v>0</v>
      </c>
      <c r="I28" s="7" t="n">
        <v>0</v>
      </c>
      <c r="J28" s="7" t="n">
        <v>24</v>
      </c>
      <c r="K28" s="7">
        <f>ROUND(J28*BF28/100,0)*100</f>
        <v/>
      </c>
      <c r="L28" s="7" t="n">
        <v>0</v>
      </c>
      <c r="M28" s="7">
        <f>E28-K28</f>
        <v/>
      </c>
      <c r="N28" s="7" t="n">
        <v>2</v>
      </c>
      <c r="O28" s="7" t="n">
        <v>4816.5</v>
      </c>
      <c r="P28" s="7" t="n">
        <v>4</v>
      </c>
      <c r="Q28" s="7" t="n">
        <v>0</v>
      </c>
      <c r="R28" s="7" t="n">
        <v>0</v>
      </c>
      <c r="S28" s="7" t="n">
        <v>0</v>
      </c>
      <c r="T28" s="7" t="n">
        <v>24</v>
      </c>
      <c r="U28" s="7">
        <f>ROUND(T28*BF28/100,0)*100</f>
        <v/>
      </c>
      <c r="V28" s="7" t="n">
        <v>0</v>
      </c>
      <c r="W28" s="7">
        <f>O28-U28</f>
        <v/>
      </c>
      <c r="X28" s="7" t="n">
        <v>0</v>
      </c>
      <c r="Y28" s="7" t="n">
        <v>32439.43</v>
      </c>
      <c r="Z28" s="7" t="n">
        <v>27</v>
      </c>
      <c r="AA28" s="7" t="n">
        <v>0</v>
      </c>
      <c r="AB28" s="7" t="n">
        <v>0</v>
      </c>
      <c r="AC28" s="7" t="n">
        <v>0</v>
      </c>
      <c r="AD28" s="7" t="n">
        <v>24</v>
      </c>
      <c r="AE28" s="7">
        <f>ROUND(AD28*BF28/100,0)*100</f>
        <v/>
      </c>
      <c r="AF28" s="7" t="n">
        <v>0</v>
      </c>
      <c r="AG28" s="7">
        <f>Y28-AE28</f>
        <v/>
      </c>
      <c r="AH28" s="7" t="n">
        <v>2</v>
      </c>
      <c r="AI28" s="7" t="n">
        <v>25659.9</v>
      </c>
      <c r="AJ28" s="7" t="n">
        <v>26</v>
      </c>
      <c r="AK28" s="7" t="n">
        <v>0</v>
      </c>
      <c r="AL28" s="7" t="n">
        <v>0</v>
      </c>
      <c r="AM28" s="7" t="n">
        <v>2</v>
      </c>
      <c r="AN28" s="7" t="n">
        <v>24</v>
      </c>
      <c r="AO28" s="7">
        <f>ROUND(AN28*BF28/100,0)*100</f>
        <v/>
      </c>
      <c r="AP28" s="7" t="n">
        <v>0</v>
      </c>
      <c r="AQ28" s="7">
        <f>AI28-AO28</f>
        <v/>
      </c>
      <c r="AR28" s="7" t="n">
        <v>1</v>
      </c>
      <c r="AS28" s="6" t="n"/>
      <c r="AT28" s="7">
        <f>SUM(J28,T28,AD28,AN28)</f>
        <v/>
      </c>
      <c r="AU28" s="7">
        <f>SUM(F28,P28,Z28,AJ28)</f>
        <v/>
      </c>
      <c r="AV28" s="7">
        <f>SUM(N28,X28,AH28,AR28)</f>
        <v/>
      </c>
      <c r="AW28" s="7">
        <f>SUM(L28,V28,AF28,AP28)</f>
        <v/>
      </c>
      <c r="AX28" s="7">
        <f>SUM(I28,S28,AC28,AM28)</f>
        <v/>
      </c>
      <c r="AY28" s="7" t="n">
        <v>0</v>
      </c>
      <c r="AZ28" s="7">
        <f>SUM(H28,R28,AB28,AL28)</f>
        <v/>
      </c>
      <c r="BA28" s="7">
        <f>SUM(K28,U28,AE28,AO28)</f>
        <v/>
      </c>
      <c r="BB28" s="7">
        <f>SUM(E28,O28,Y28,AI28)</f>
        <v/>
      </c>
      <c r="BC28" s="7">
        <f>SUM(G28,Q28,AA28,AK28)</f>
        <v/>
      </c>
      <c r="BD28" s="7" t="n">
        <v>0</v>
      </c>
      <c r="BE28" s="7">
        <f>BB28+BC28+BD28</f>
        <v/>
      </c>
      <c r="BF28" s="7" t="n">
        <v>1111.376354166666</v>
      </c>
      <c r="BG28" s="7">
        <f>BE28/28*28</f>
        <v/>
      </c>
      <c r="BH28" s="7">
        <f>IFERROR(BB28/AU28,0)</f>
        <v/>
      </c>
    </row>
    <row r="29">
      <c r="A29" s="6" t="n">
        <v>19</v>
      </c>
      <c r="B29" s="6" t="inlineStr">
        <is>
          <t>2026-02-01</t>
        </is>
      </c>
      <c r="C29" s="6" t="inlineStr">
        <is>
          <t>ПТ</t>
        </is>
      </c>
      <c r="D29" s="6" t="inlineStr">
        <is>
          <t>Нахаев Артем Валерьевич</t>
        </is>
      </c>
      <c r="E29" s="7" t="n">
        <v>16491.5</v>
      </c>
      <c r="F29" s="7" t="n">
        <v>16</v>
      </c>
      <c r="G29" s="7" t="n">
        <v>0</v>
      </c>
      <c r="H29" s="7" t="n">
        <v>0</v>
      </c>
      <c r="I29" s="7" t="n">
        <v>0</v>
      </c>
      <c r="J29" s="7" t="n">
        <v>22</v>
      </c>
      <c r="K29" s="7">
        <f>ROUND(J29*BF29/100,0)*100</f>
        <v/>
      </c>
      <c r="L29" s="7" t="n">
        <v>0</v>
      </c>
      <c r="M29" s="7">
        <f>E29-K29</f>
        <v/>
      </c>
      <c r="N29" s="7" t="n">
        <v>5</v>
      </c>
      <c r="O29" s="7" t="n">
        <v>15183</v>
      </c>
      <c r="P29" s="7" t="n">
        <v>14</v>
      </c>
      <c r="Q29" s="7" t="n">
        <v>0</v>
      </c>
      <c r="R29" s="7" t="n">
        <v>0</v>
      </c>
      <c r="S29" s="7" t="n">
        <v>0</v>
      </c>
      <c r="T29" s="7" t="n">
        <v>22</v>
      </c>
      <c r="U29" s="7">
        <f>ROUND(T29*BF29/100,0)*100</f>
        <v/>
      </c>
      <c r="V29" s="7" t="n">
        <v>0</v>
      </c>
      <c r="W29" s="7">
        <f>O29-U29</f>
        <v/>
      </c>
      <c r="X29" s="7" t="n">
        <v>2</v>
      </c>
      <c r="Y29" s="7" t="n">
        <v>23622.5</v>
      </c>
      <c r="Z29" s="7" t="n">
        <v>23</v>
      </c>
      <c r="AA29" s="7" t="n">
        <v>0</v>
      </c>
      <c r="AB29" s="7" t="n">
        <v>0</v>
      </c>
      <c r="AC29" s="7" t="n">
        <v>0</v>
      </c>
      <c r="AD29" s="7" t="n">
        <v>22</v>
      </c>
      <c r="AE29" s="7">
        <f>ROUND(AD29*BF29/100,0)*100</f>
        <v/>
      </c>
      <c r="AF29" s="7" t="n">
        <v>0</v>
      </c>
      <c r="AG29" s="7">
        <f>Y29-AE29</f>
        <v/>
      </c>
      <c r="AH29" s="7" t="n">
        <v>6</v>
      </c>
      <c r="AI29" s="7" t="n">
        <v>18333.75</v>
      </c>
      <c r="AJ29" s="7" t="n">
        <v>17</v>
      </c>
      <c r="AK29" s="7" t="n">
        <v>0</v>
      </c>
      <c r="AL29" s="7" t="n">
        <v>0</v>
      </c>
      <c r="AM29" s="7" t="n">
        <v>0</v>
      </c>
      <c r="AN29" s="7" t="n">
        <v>22</v>
      </c>
      <c r="AO29" s="7">
        <f>ROUND(AN29*BF29/100,0)*100</f>
        <v/>
      </c>
      <c r="AP29" s="7" t="n">
        <v>0</v>
      </c>
      <c r="AQ29" s="7">
        <f>AI29-AO29</f>
        <v/>
      </c>
      <c r="AR29" s="7" t="n">
        <v>3</v>
      </c>
      <c r="AS29" s="6" t="n"/>
      <c r="AT29" s="7">
        <f>SUM(J29,T29,AD29,AN29)</f>
        <v/>
      </c>
      <c r="AU29" s="7">
        <f>SUM(F29,P29,Z29,AJ29)</f>
        <v/>
      </c>
      <c r="AV29" s="7">
        <f>SUM(N29,X29,AH29,AR29)</f>
        <v/>
      </c>
      <c r="AW29" s="7">
        <f>SUM(L29,V29,AF29,AP29)</f>
        <v/>
      </c>
      <c r="AX29" s="7">
        <f>SUM(I29,S29,AC29,AM29)</f>
        <v/>
      </c>
      <c r="AY29" s="7" t="n">
        <v>0</v>
      </c>
      <c r="AZ29" s="7">
        <f>SUM(H29,R29,AB29,AL29)</f>
        <v/>
      </c>
      <c r="BA29" s="7">
        <f>SUM(K29,U29,AE29,AO29)</f>
        <v/>
      </c>
      <c r="BB29" s="7">
        <f>SUM(E29,O29,Y29,AI29)</f>
        <v/>
      </c>
      <c r="BC29" s="7">
        <f>SUM(G29,Q29,AA29,AK29)</f>
        <v/>
      </c>
      <c r="BD29" s="7" t="n">
        <v>0</v>
      </c>
      <c r="BE29" s="7">
        <f>BB29+BC29+BD29</f>
        <v/>
      </c>
      <c r="BF29" s="7" t="n">
        <v>1207.135057471264</v>
      </c>
      <c r="BG29" s="7">
        <f>BE29/28*28</f>
        <v/>
      </c>
      <c r="BH29" s="7">
        <f>IFERROR(BB29/AU29,0)</f>
        <v/>
      </c>
    </row>
    <row r="30">
      <c r="A30" s="6" t="n">
        <v>20</v>
      </c>
      <c r="B30" s="6" t="inlineStr">
        <is>
          <t>2026-02-01</t>
        </is>
      </c>
      <c r="C30" s="6" t="inlineStr">
        <is>
          <t>ПТ</t>
        </is>
      </c>
      <c r="D30" s="6" t="inlineStr">
        <is>
          <t>Перевозчикова Любовь Александровна</t>
        </is>
      </c>
      <c r="E30" s="7" t="n">
        <v>25287.67</v>
      </c>
      <c r="F30" s="7" t="n">
        <v>27</v>
      </c>
      <c r="G30" s="7" t="n">
        <v>0</v>
      </c>
      <c r="H30" s="7" t="n">
        <v>0</v>
      </c>
      <c r="I30" s="7" t="n">
        <v>0</v>
      </c>
      <c r="J30" s="7" t="n">
        <v>29</v>
      </c>
      <c r="K30" s="7">
        <f>ROUND(J30*BF30/100,0)*100</f>
        <v/>
      </c>
      <c r="L30" s="7" t="n">
        <v>0</v>
      </c>
      <c r="M30" s="7">
        <f>E30-K30</f>
        <v/>
      </c>
      <c r="N30" s="7" t="n">
        <v>4</v>
      </c>
      <c r="O30" s="7" t="n">
        <v>26892.75</v>
      </c>
      <c r="P30" s="7" t="n">
        <v>24</v>
      </c>
      <c r="Q30" s="7" t="n">
        <v>0</v>
      </c>
      <c r="R30" s="7" t="n">
        <v>0</v>
      </c>
      <c r="S30" s="7" t="n">
        <v>0</v>
      </c>
      <c r="T30" s="7" t="n">
        <v>29</v>
      </c>
      <c r="U30" s="7">
        <f>ROUND(T30*BF30/100,0)*100</f>
        <v/>
      </c>
      <c r="V30" s="7" t="n">
        <v>0</v>
      </c>
      <c r="W30" s="7">
        <f>O30-U30</f>
        <v/>
      </c>
      <c r="X30" s="7" t="n">
        <v>1</v>
      </c>
      <c r="Y30" s="7" t="n">
        <v>31270.09</v>
      </c>
      <c r="Z30" s="7" t="n">
        <v>28</v>
      </c>
      <c r="AA30" s="7" t="n">
        <v>0</v>
      </c>
      <c r="AB30" s="7" t="n">
        <v>0</v>
      </c>
      <c r="AC30" s="7" t="n">
        <v>0</v>
      </c>
      <c r="AD30" s="7" t="n">
        <v>29</v>
      </c>
      <c r="AE30" s="7">
        <f>ROUND(AD30*BF30/100,0)*100</f>
        <v/>
      </c>
      <c r="AF30" s="7" t="n">
        <v>0</v>
      </c>
      <c r="AG30" s="7">
        <f>Y30-AE30</f>
        <v/>
      </c>
      <c r="AH30" s="7" t="n">
        <v>3</v>
      </c>
      <c r="AI30" s="7" t="n">
        <v>28053.66</v>
      </c>
      <c r="AJ30" s="7" t="n">
        <v>25</v>
      </c>
      <c r="AK30" s="7" t="n">
        <v>0</v>
      </c>
      <c r="AL30" s="7" t="n">
        <v>0</v>
      </c>
      <c r="AM30" s="7" t="n">
        <v>0</v>
      </c>
      <c r="AN30" s="7" t="n">
        <v>29</v>
      </c>
      <c r="AO30" s="7">
        <f>ROUND(AN30*BF30/100,0)*100</f>
        <v/>
      </c>
      <c r="AP30" s="7" t="n">
        <v>0</v>
      </c>
      <c r="AQ30" s="7">
        <f>AI30-AO30</f>
        <v/>
      </c>
      <c r="AR30" s="7" t="n">
        <v>3</v>
      </c>
      <c r="AS30" s="6" t="n"/>
      <c r="AT30" s="7">
        <f>SUM(J30,T30,AD30,AN30)</f>
        <v/>
      </c>
      <c r="AU30" s="7">
        <f>SUM(F30,P30,Z30,AJ30)</f>
        <v/>
      </c>
      <c r="AV30" s="7">
        <f>SUM(N30,X30,AH30,AR30)</f>
        <v/>
      </c>
      <c r="AW30" s="7">
        <f>SUM(L30,V30,AF30,AP30)</f>
        <v/>
      </c>
      <c r="AX30" s="7">
        <f>SUM(I30,S30,AC30,AM30)</f>
        <v/>
      </c>
      <c r="AY30" s="7" t="n">
        <v>0</v>
      </c>
      <c r="AZ30" s="7">
        <f>SUM(H30,R30,AB30,AL30)</f>
        <v/>
      </c>
      <c r="BA30" s="7">
        <f>SUM(K30,U30,AE30,AO30)</f>
        <v/>
      </c>
      <c r="BB30" s="7">
        <f>SUM(E30,O30,Y30,AI30)</f>
        <v/>
      </c>
      <c r="BC30" s="7">
        <f>SUM(G30,Q30,AA30,AK30)</f>
        <v/>
      </c>
      <c r="BD30" s="7" t="n">
        <v>0</v>
      </c>
      <c r="BE30" s="7">
        <f>BB30+BC30+BD30</f>
        <v/>
      </c>
      <c r="BF30" s="7" t="n">
        <v>1133.359224137931</v>
      </c>
      <c r="BG30" s="7">
        <f>BE30/28*28</f>
        <v/>
      </c>
      <c r="BH30" s="7">
        <f>IFERROR(BB30/AU30,0)</f>
        <v/>
      </c>
    </row>
    <row r="31">
      <c r="A31" s="6" t="n">
        <v>21</v>
      </c>
      <c r="B31" s="6" t="inlineStr">
        <is>
          <t>2026-02-01</t>
        </is>
      </c>
      <c r="C31" s="6" t="inlineStr">
        <is>
          <t>ПТ</t>
        </is>
      </c>
      <c r="D31" s="6" t="inlineStr">
        <is>
          <t>Прилуков Виктор Алексеевич</t>
        </is>
      </c>
      <c r="E31" s="7" t="n">
        <v>1071.25</v>
      </c>
      <c r="F31" s="7" t="n">
        <v>1</v>
      </c>
      <c r="G31" s="7" t="n">
        <v>0</v>
      </c>
      <c r="H31" s="7" t="n">
        <v>0</v>
      </c>
      <c r="I31" s="7" t="n">
        <v>0</v>
      </c>
      <c r="J31" s="7" t="n">
        <v>4</v>
      </c>
      <c r="K31" s="7">
        <f>ROUND(J31*BF31/100,0)*100</f>
        <v/>
      </c>
      <c r="L31" s="7" t="n">
        <v>0</v>
      </c>
      <c r="M31" s="7">
        <f>E31-K31</f>
        <v/>
      </c>
      <c r="N31" s="7" t="n">
        <v>0</v>
      </c>
      <c r="O31" s="7" t="n">
        <v>0</v>
      </c>
      <c r="P31" s="7" t="n">
        <v>0</v>
      </c>
      <c r="Q31" s="7" t="n">
        <v>0</v>
      </c>
      <c r="R31" s="7" t="n">
        <v>0</v>
      </c>
      <c r="S31" s="7" t="n">
        <v>0</v>
      </c>
      <c r="T31" s="7" t="n">
        <v>4</v>
      </c>
      <c r="U31" s="7">
        <f>ROUND(T31*BF31/100,0)*100</f>
        <v/>
      </c>
      <c r="V31" s="7" t="n">
        <v>0</v>
      </c>
      <c r="W31" s="7">
        <f>O31-U31</f>
        <v/>
      </c>
      <c r="X31" s="7" t="n">
        <v>0</v>
      </c>
      <c r="Y31" s="7" t="n">
        <v>1071.25</v>
      </c>
      <c r="Z31" s="7" t="n">
        <v>2</v>
      </c>
      <c r="AA31" s="7" t="n">
        <v>0</v>
      </c>
      <c r="AB31" s="7" t="n">
        <v>0</v>
      </c>
      <c r="AC31" s="7" t="n">
        <v>1</v>
      </c>
      <c r="AD31" s="7" t="n">
        <v>4</v>
      </c>
      <c r="AE31" s="7">
        <f>ROUND(AD31*BF31/100,0)*100</f>
        <v/>
      </c>
      <c r="AF31" s="7" t="n">
        <v>0</v>
      </c>
      <c r="AG31" s="7">
        <f>Y31-AE31</f>
        <v/>
      </c>
      <c r="AH31" s="7" t="n">
        <v>1</v>
      </c>
      <c r="AI31" s="7" t="n">
        <v>3225.5</v>
      </c>
      <c r="AJ31" s="7" t="n">
        <v>3</v>
      </c>
      <c r="AK31" s="7" t="n">
        <v>0</v>
      </c>
      <c r="AL31" s="7" t="n">
        <v>0</v>
      </c>
      <c r="AM31" s="7" t="n">
        <v>3</v>
      </c>
      <c r="AN31" s="7" t="n">
        <v>4</v>
      </c>
      <c r="AO31" s="7">
        <f>ROUND(AN31*BF31/100,0)*100</f>
        <v/>
      </c>
      <c r="AP31" s="7" t="n">
        <v>0</v>
      </c>
      <c r="AQ31" s="7">
        <f>AI31-AO31</f>
        <v/>
      </c>
      <c r="AR31" s="7" t="n">
        <v>1</v>
      </c>
      <c r="AS31" s="6" t="n"/>
      <c r="AT31" s="7">
        <f>SUM(J31,T31,AD31,AN31)</f>
        <v/>
      </c>
      <c r="AU31" s="7">
        <f>SUM(F31,P31,Z31,AJ31)</f>
        <v/>
      </c>
      <c r="AV31" s="7">
        <f>SUM(N31,X31,AH31,AR31)</f>
        <v/>
      </c>
      <c r="AW31" s="7">
        <f>SUM(L31,V31,AF31,AP31)</f>
        <v/>
      </c>
      <c r="AX31" s="7">
        <f>SUM(I31,S31,AC31,AM31)</f>
        <v/>
      </c>
      <c r="AY31" s="7" t="n">
        <v>0</v>
      </c>
      <c r="AZ31" s="7">
        <f>SUM(H31,R31,AB31,AL31)</f>
        <v/>
      </c>
      <c r="BA31" s="7">
        <f>SUM(K31,U31,AE31,AO31)</f>
        <v/>
      </c>
      <c r="BB31" s="7">
        <f>SUM(E31,O31,Y31,AI31)</f>
        <v/>
      </c>
      <c r="BC31" s="7">
        <f>SUM(G31,Q31,AA31,AK31)</f>
        <v/>
      </c>
      <c r="BD31" s="7" t="n">
        <v>0</v>
      </c>
      <c r="BE31" s="7">
        <f>BB31+BC31+BD31</f>
        <v/>
      </c>
      <c r="BF31" s="7" t="n">
        <v>780.3392857142857</v>
      </c>
      <c r="BG31" s="7">
        <f>BE31/28*28</f>
        <v/>
      </c>
      <c r="BH31" s="7">
        <f>IFERROR(BB31/AU31,0)</f>
        <v/>
      </c>
    </row>
    <row r="32">
      <c r="A32" s="6" t="n">
        <v>22</v>
      </c>
      <c r="B32" s="6" t="inlineStr">
        <is>
          <t>2026-02-01</t>
        </is>
      </c>
      <c r="C32" s="6" t="inlineStr">
        <is>
          <t>ПТ</t>
        </is>
      </c>
      <c r="D32" s="6" t="inlineStr">
        <is>
          <t>Раленский Владислав Витальевич</t>
        </is>
      </c>
      <c r="E32" s="7" t="n">
        <v>23271.35</v>
      </c>
      <c r="F32" s="7" t="n">
        <v>22</v>
      </c>
      <c r="G32" s="7" t="n">
        <v>0</v>
      </c>
      <c r="H32" s="7" t="n">
        <v>0</v>
      </c>
      <c r="I32" s="7" t="n">
        <v>3</v>
      </c>
      <c r="J32" s="7" t="n">
        <v>27</v>
      </c>
      <c r="K32" s="7">
        <f>ROUND(J32*BF32/100,0)*100</f>
        <v/>
      </c>
      <c r="L32" s="7" t="n">
        <v>0</v>
      </c>
      <c r="M32" s="7">
        <f>E32-K32</f>
        <v/>
      </c>
      <c r="N32" s="7" t="n">
        <v>4</v>
      </c>
      <c r="O32" s="7" t="n">
        <v>32277.35</v>
      </c>
      <c r="P32" s="7" t="n">
        <v>29</v>
      </c>
      <c r="Q32" s="7" t="n">
        <v>0</v>
      </c>
      <c r="R32" s="7" t="n">
        <v>0</v>
      </c>
      <c r="S32" s="7" t="n">
        <v>0</v>
      </c>
      <c r="T32" s="7" t="n">
        <v>27</v>
      </c>
      <c r="U32" s="7">
        <f>ROUND(T32*BF32/100,0)*100</f>
        <v/>
      </c>
      <c r="V32" s="7" t="n">
        <v>0</v>
      </c>
      <c r="W32" s="7">
        <f>O32-U32</f>
        <v/>
      </c>
      <c r="X32" s="7" t="n">
        <v>3</v>
      </c>
      <c r="Y32" s="7" t="n">
        <v>18719.8</v>
      </c>
      <c r="Z32" s="7" t="n">
        <v>18</v>
      </c>
      <c r="AA32" s="7" t="n">
        <v>0</v>
      </c>
      <c r="AB32" s="7" t="n">
        <v>0</v>
      </c>
      <c r="AC32" s="7" t="n">
        <v>1</v>
      </c>
      <c r="AD32" s="7" t="n">
        <v>27</v>
      </c>
      <c r="AE32" s="7">
        <f>ROUND(AD32*BF32/100,0)*100</f>
        <v/>
      </c>
      <c r="AF32" s="7" t="n">
        <v>0</v>
      </c>
      <c r="AG32" s="7">
        <f>Y32-AE32</f>
        <v/>
      </c>
      <c r="AH32" s="7" t="n">
        <v>2</v>
      </c>
      <c r="AI32" s="7" t="n">
        <v>27811.6</v>
      </c>
      <c r="AJ32" s="7" t="n">
        <v>25</v>
      </c>
      <c r="AK32" s="7" t="n">
        <v>0</v>
      </c>
      <c r="AL32" s="7" t="n">
        <v>0</v>
      </c>
      <c r="AM32" s="7" t="n">
        <v>0</v>
      </c>
      <c r="AN32" s="7" t="n">
        <v>27</v>
      </c>
      <c r="AO32" s="7">
        <f>ROUND(AN32*BF32/100,0)*100</f>
        <v/>
      </c>
      <c r="AP32" s="7" t="n">
        <v>0</v>
      </c>
      <c r="AQ32" s="7">
        <f>AI32-AO32</f>
        <v/>
      </c>
      <c r="AR32" s="7" t="n">
        <v>1</v>
      </c>
      <c r="AS32" s="6" t="n"/>
      <c r="AT32" s="7">
        <f>SUM(J32,T32,AD32,AN32)</f>
        <v/>
      </c>
      <c r="AU32" s="7">
        <f>SUM(F32,P32,Z32,AJ32)</f>
        <v/>
      </c>
      <c r="AV32" s="7">
        <f>SUM(N32,X32,AH32,AR32)</f>
        <v/>
      </c>
      <c r="AW32" s="7">
        <f>SUM(L32,V32,AF32,AP32)</f>
        <v/>
      </c>
      <c r="AX32" s="7">
        <f>SUM(I32,S32,AC32,AM32)</f>
        <v/>
      </c>
      <c r="AY32" s="7" t="n">
        <v>0</v>
      </c>
      <c r="AZ32" s="7">
        <f>SUM(H32,R32,AB32,AL32)</f>
        <v/>
      </c>
      <c r="BA32" s="7">
        <f>SUM(K32,U32,AE32,AO32)</f>
        <v/>
      </c>
      <c r="BB32" s="7">
        <f>SUM(E32,O32,Y32,AI32)</f>
        <v/>
      </c>
      <c r="BC32" s="7">
        <f>SUM(G32,Q32,AA32,AK32)</f>
        <v/>
      </c>
      <c r="BD32" s="7" t="n">
        <v>0</v>
      </c>
      <c r="BE32" s="7">
        <f>BB32+BC32+BD32</f>
        <v/>
      </c>
      <c r="BF32" s="7" t="n">
        <v>1103.334259259259</v>
      </c>
      <c r="BG32" s="7">
        <f>BE32/28*28</f>
        <v/>
      </c>
      <c r="BH32" s="7">
        <f>IFERROR(BB32/AU32,0)</f>
        <v/>
      </c>
    </row>
    <row r="33">
      <c r="A33" s="6" t="n">
        <v>23</v>
      </c>
      <c r="B33" s="6" t="inlineStr">
        <is>
          <t>2026-02-01</t>
        </is>
      </c>
      <c r="C33" s="6" t="inlineStr">
        <is>
          <t>ПТ</t>
        </is>
      </c>
      <c r="D33" s="6" t="inlineStr">
        <is>
          <t>Субботин Андрей Александрович</t>
        </is>
      </c>
      <c r="E33" s="7" t="n">
        <v>45695.68</v>
      </c>
      <c r="F33" s="7" t="n">
        <v>36</v>
      </c>
      <c r="G33" s="7" t="n">
        <v>0</v>
      </c>
      <c r="H33" s="7" t="n">
        <v>0</v>
      </c>
      <c r="I33" s="7" t="n">
        <v>1</v>
      </c>
      <c r="J33" s="7" t="n">
        <v>38</v>
      </c>
      <c r="K33" s="7">
        <f>ROUND(J33*BF33/100,0)*100</f>
        <v/>
      </c>
      <c r="L33" s="7" t="n">
        <v>0</v>
      </c>
      <c r="M33" s="7">
        <f>E33-K33</f>
        <v/>
      </c>
      <c r="N33" s="7" t="n">
        <v>2</v>
      </c>
      <c r="O33" s="7" t="n">
        <v>51222.51</v>
      </c>
      <c r="P33" s="7" t="n">
        <v>41</v>
      </c>
      <c r="Q33" s="7" t="n">
        <v>0</v>
      </c>
      <c r="R33" s="7" t="n">
        <v>0</v>
      </c>
      <c r="S33" s="7" t="n">
        <v>2</v>
      </c>
      <c r="T33" s="7" t="n">
        <v>38</v>
      </c>
      <c r="U33" s="7">
        <f>ROUND(T33*BF33/100,0)*100</f>
        <v/>
      </c>
      <c r="V33" s="7" t="n">
        <v>0</v>
      </c>
      <c r="W33" s="7">
        <f>O33-U33</f>
        <v/>
      </c>
      <c r="X33" s="7" t="n">
        <v>2</v>
      </c>
      <c r="Y33" s="7" t="n">
        <v>55565.64</v>
      </c>
      <c r="Z33" s="7" t="n">
        <v>44</v>
      </c>
      <c r="AA33" s="7" t="n">
        <v>0</v>
      </c>
      <c r="AB33" s="7" t="n">
        <v>0</v>
      </c>
      <c r="AC33" s="7" t="n">
        <v>0</v>
      </c>
      <c r="AD33" s="7" t="n">
        <v>38</v>
      </c>
      <c r="AE33" s="7">
        <f>ROUND(AD33*BF33/100,0)*100</f>
        <v/>
      </c>
      <c r="AF33" s="7" t="n">
        <v>0</v>
      </c>
      <c r="AG33" s="7">
        <f>Y33-AE33</f>
        <v/>
      </c>
      <c r="AH33" s="7" t="n">
        <v>1</v>
      </c>
      <c r="AI33" s="7" t="n">
        <v>29503.43</v>
      </c>
      <c r="AJ33" s="7" t="n">
        <v>23</v>
      </c>
      <c r="AK33" s="7" t="n">
        <v>0</v>
      </c>
      <c r="AL33" s="7" t="n">
        <v>0</v>
      </c>
      <c r="AM33" s="7" t="n">
        <v>0</v>
      </c>
      <c r="AN33" s="7" t="n">
        <v>38</v>
      </c>
      <c r="AO33" s="7">
        <f>ROUND(AN33*BF33/100,0)*100</f>
        <v/>
      </c>
      <c r="AP33" s="7" t="n">
        <v>0</v>
      </c>
      <c r="AQ33" s="7">
        <f>AI33-AO33</f>
        <v/>
      </c>
      <c r="AR33" s="7" t="n">
        <v>0</v>
      </c>
      <c r="AS33" s="6" t="n"/>
      <c r="AT33" s="7">
        <f>SUM(J33,T33,AD33,AN33)</f>
        <v/>
      </c>
      <c r="AU33" s="7">
        <f>SUM(F33,P33,Z33,AJ33)</f>
        <v/>
      </c>
      <c r="AV33" s="7">
        <f>SUM(N33,X33,AH33,AR33)</f>
        <v/>
      </c>
      <c r="AW33" s="7">
        <f>SUM(L33,V33,AF33,AP33)</f>
        <v/>
      </c>
      <c r="AX33" s="7">
        <f>SUM(I33,S33,AC33,AM33)</f>
        <v/>
      </c>
      <c r="AY33" s="7" t="n">
        <v>0</v>
      </c>
      <c r="AZ33" s="7">
        <f>SUM(H33,R33,AB33,AL33)</f>
        <v/>
      </c>
      <c r="BA33" s="7">
        <f>SUM(K33,U33,AE33,AO33)</f>
        <v/>
      </c>
      <c r="BB33" s="7">
        <f>SUM(E33,O33,Y33,AI33)</f>
        <v/>
      </c>
      <c r="BC33" s="7">
        <f>SUM(G33,Q33,AA33,AK33)</f>
        <v/>
      </c>
      <c r="BD33" s="7" t="n">
        <v>0</v>
      </c>
      <c r="BE33" s="7">
        <f>BB33+BC33+BD33</f>
        <v/>
      </c>
      <c r="BF33" s="7" t="n">
        <v>1265.047763157894</v>
      </c>
      <c r="BG33" s="7">
        <f>BE33/28*28</f>
        <v/>
      </c>
      <c r="BH33" s="7">
        <f>IFERROR(BB33/AU33,0)</f>
        <v/>
      </c>
    </row>
    <row r="34">
      <c r="A34" s="6" t="n">
        <v>24</v>
      </c>
      <c r="B34" s="6" t="inlineStr">
        <is>
          <t>2026-02-01</t>
        </is>
      </c>
      <c r="C34" s="6" t="inlineStr">
        <is>
          <t>ПТ</t>
        </is>
      </c>
      <c r="D34" s="6" t="inlineStr">
        <is>
          <t>Фазиахметов Артём Ринатович</t>
        </is>
      </c>
      <c r="E34" s="7" t="n">
        <v>3122.91</v>
      </c>
      <c r="F34" s="7" t="n">
        <v>4</v>
      </c>
      <c r="G34" s="7" t="n">
        <v>0</v>
      </c>
      <c r="H34" s="7" t="n">
        <v>0</v>
      </c>
      <c r="I34" s="7" t="n">
        <v>0</v>
      </c>
      <c r="J34" s="7" t="n">
        <v>4</v>
      </c>
      <c r="K34" s="7">
        <f>ROUND(J34*BF34/100,0)*100</f>
        <v/>
      </c>
      <c r="L34" s="7" t="n">
        <v>0</v>
      </c>
      <c r="M34" s="7">
        <f>E34-K34</f>
        <v/>
      </c>
      <c r="N34" s="7" t="n">
        <v>0</v>
      </c>
      <c r="O34" s="7" t="n">
        <v>7998.67</v>
      </c>
      <c r="P34" s="7" t="n">
        <v>8</v>
      </c>
      <c r="Q34" s="7" t="n">
        <v>0</v>
      </c>
      <c r="R34" s="7" t="n">
        <v>0</v>
      </c>
      <c r="S34" s="7" t="n">
        <v>1</v>
      </c>
      <c r="T34" s="7" t="n">
        <v>4</v>
      </c>
      <c r="U34" s="7">
        <f>ROUND(T34*BF34/100,0)*100</f>
        <v/>
      </c>
      <c r="V34" s="7" t="n">
        <v>0</v>
      </c>
      <c r="W34" s="7">
        <f>O34-U34</f>
        <v/>
      </c>
      <c r="X34" s="7" t="n">
        <v>0</v>
      </c>
      <c r="Y34" s="7" t="n">
        <v>2919</v>
      </c>
      <c r="Z34" s="7" t="n">
        <v>3</v>
      </c>
      <c r="AA34" s="7" t="n">
        <v>0</v>
      </c>
      <c r="AB34" s="7" t="n">
        <v>0</v>
      </c>
      <c r="AC34" s="7" t="n">
        <v>0</v>
      </c>
      <c r="AD34" s="7" t="n">
        <v>4</v>
      </c>
      <c r="AE34" s="7">
        <f>ROUND(AD34*BF34/100,0)*100</f>
        <v/>
      </c>
      <c r="AF34" s="7" t="n">
        <v>0</v>
      </c>
      <c r="AG34" s="7">
        <f>Y34-AE34</f>
        <v/>
      </c>
      <c r="AH34" s="7" t="n">
        <v>0</v>
      </c>
      <c r="AI34" s="7" t="n">
        <v>0</v>
      </c>
      <c r="AJ34" s="7" t="n">
        <v>0</v>
      </c>
      <c r="AK34" s="7" t="n">
        <v>0</v>
      </c>
      <c r="AL34" s="7" t="n">
        <v>0</v>
      </c>
      <c r="AM34" s="7" t="n">
        <v>0</v>
      </c>
      <c r="AN34" s="7" t="n">
        <v>4</v>
      </c>
      <c r="AO34" s="7">
        <f>ROUND(AN34*BF34/100,0)*100</f>
        <v/>
      </c>
      <c r="AP34" s="7" t="n">
        <v>0</v>
      </c>
      <c r="AQ34" s="7">
        <f>AI34-AO34</f>
        <v/>
      </c>
      <c r="AR34" s="7" t="n">
        <v>0</v>
      </c>
      <c r="AS34" s="6" t="n"/>
      <c r="AT34" s="7">
        <f>SUM(J34,T34,AD34,AN34)</f>
        <v/>
      </c>
      <c r="AU34" s="7">
        <f>SUM(F34,P34,Z34,AJ34)</f>
        <v/>
      </c>
      <c r="AV34" s="7">
        <f>SUM(N34,X34,AH34,AR34)</f>
        <v/>
      </c>
      <c r="AW34" s="7">
        <f>SUM(L34,V34,AF34,AP34)</f>
        <v/>
      </c>
      <c r="AX34" s="7">
        <f>SUM(I34,S34,AC34,AM34)</f>
        <v/>
      </c>
      <c r="AY34" s="7" t="n">
        <v>0</v>
      </c>
      <c r="AZ34" s="7">
        <f>SUM(H34,R34,AB34,AL34)</f>
        <v/>
      </c>
      <c r="BA34" s="7">
        <f>SUM(K34,U34,AE34,AO34)</f>
        <v/>
      </c>
      <c r="BB34" s="7">
        <f>SUM(E34,O34,Y34,AI34)</f>
        <v/>
      </c>
      <c r="BC34" s="7">
        <f>SUM(G34,Q34,AA34,AK34)</f>
        <v/>
      </c>
      <c r="BD34" s="7" t="n">
        <v>0</v>
      </c>
      <c r="BE34" s="7">
        <f>BB34+BC34+BD34</f>
        <v/>
      </c>
      <c r="BF34" s="7" t="n">
        <v>877.53625</v>
      </c>
      <c r="BG34" s="7">
        <f>BE34/28*28</f>
        <v/>
      </c>
      <c r="BH34" s="7">
        <f>IFERROR(BB34/AU34,0)</f>
        <v/>
      </c>
    </row>
    <row r="35">
      <c r="A35" s="6" t="n">
        <v>25</v>
      </c>
      <c r="B35" s="6" t="inlineStr">
        <is>
          <t>2026-02-01</t>
        </is>
      </c>
      <c r="C35" s="6" t="inlineStr">
        <is>
          <t>ПТ</t>
        </is>
      </c>
      <c r="D35" s="6" t="inlineStr">
        <is>
          <t>Федоров Александр Максимович</t>
        </is>
      </c>
      <c r="E35" s="7" t="n">
        <v>33454</v>
      </c>
      <c r="F35" s="7" t="n">
        <v>32</v>
      </c>
      <c r="G35" s="7" t="n">
        <v>0</v>
      </c>
      <c r="H35" s="7" t="n">
        <v>0</v>
      </c>
      <c r="I35" s="7" t="n">
        <v>2</v>
      </c>
      <c r="J35" s="7" t="n">
        <v>30</v>
      </c>
      <c r="K35" s="7">
        <f>ROUND(J35*BF35/100,0)*100</f>
        <v/>
      </c>
      <c r="L35" s="7" t="n">
        <v>0</v>
      </c>
      <c r="M35" s="7">
        <f>E35-K35</f>
        <v/>
      </c>
      <c r="N35" s="7" t="n">
        <v>1</v>
      </c>
      <c r="O35" s="7" t="n">
        <v>27497.69</v>
      </c>
      <c r="P35" s="7" t="n">
        <v>26</v>
      </c>
      <c r="Q35" s="7" t="n">
        <v>0</v>
      </c>
      <c r="R35" s="7" t="n">
        <v>0</v>
      </c>
      <c r="S35" s="7" t="n">
        <v>2</v>
      </c>
      <c r="T35" s="7" t="n">
        <v>30</v>
      </c>
      <c r="U35" s="7">
        <f>ROUND(T35*BF35/100,0)*100</f>
        <v/>
      </c>
      <c r="V35" s="7" t="n">
        <v>0</v>
      </c>
      <c r="W35" s="7">
        <f>O35-U35</f>
        <v/>
      </c>
      <c r="X35" s="7" t="n">
        <v>3</v>
      </c>
      <c r="Y35" s="7" t="n">
        <v>30156.97</v>
      </c>
      <c r="Z35" s="7" t="n">
        <v>28</v>
      </c>
      <c r="AA35" s="7" t="n">
        <v>0</v>
      </c>
      <c r="AB35" s="7" t="n">
        <v>0</v>
      </c>
      <c r="AC35" s="7" t="n">
        <v>0</v>
      </c>
      <c r="AD35" s="7" t="n">
        <v>30</v>
      </c>
      <c r="AE35" s="7">
        <f>ROUND(AD35*BF35/100,0)*100</f>
        <v/>
      </c>
      <c r="AF35" s="7" t="n">
        <v>0</v>
      </c>
      <c r="AG35" s="7">
        <f>Y35-AE35</f>
        <v/>
      </c>
      <c r="AH35" s="7" t="n">
        <v>1</v>
      </c>
      <c r="AI35" s="7" t="n">
        <v>23948.37</v>
      </c>
      <c r="AJ35" s="7" t="n">
        <v>23</v>
      </c>
      <c r="AK35" s="7" t="n">
        <v>0</v>
      </c>
      <c r="AL35" s="7" t="n">
        <v>0</v>
      </c>
      <c r="AM35" s="7" t="n">
        <v>0</v>
      </c>
      <c r="AN35" s="7" t="n">
        <v>30</v>
      </c>
      <c r="AO35" s="7">
        <f>ROUND(AN35*BF35/100,0)*100</f>
        <v/>
      </c>
      <c r="AP35" s="7" t="n">
        <v>0</v>
      </c>
      <c r="AQ35" s="7">
        <f>AI35-AO35</f>
        <v/>
      </c>
      <c r="AR35" s="7" t="n">
        <v>2</v>
      </c>
      <c r="AS35" s="6" t="n"/>
      <c r="AT35" s="7">
        <f>SUM(J35,T35,AD35,AN35)</f>
        <v/>
      </c>
      <c r="AU35" s="7">
        <f>SUM(F35,P35,Z35,AJ35)</f>
        <v/>
      </c>
      <c r="AV35" s="7">
        <f>SUM(N35,X35,AH35,AR35)</f>
        <v/>
      </c>
      <c r="AW35" s="7">
        <f>SUM(L35,V35,AF35,AP35)</f>
        <v/>
      </c>
      <c r="AX35" s="7">
        <f>SUM(I35,S35,AC35,AM35)</f>
        <v/>
      </c>
      <c r="AY35" s="7" t="n">
        <v>0</v>
      </c>
      <c r="AZ35" s="7">
        <f>SUM(H35,R35,AB35,AL35)</f>
        <v/>
      </c>
      <c r="BA35" s="7">
        <f>SUM(K35,U35,AE35,AO35)</f>
        <v/>
      </c>
      <c r="BB35" s="7">
        <f>SUM(E35,O35,Y35,AI35)</f>
        <v/>
      </c>
      <c r="BC35" s="7">
        <f>SUM(G35,Q35,AA35,AK35)</f>
        <v/>
      </c>
      <c r="BD35" s="7" t="n">
        <v>0</v>
      </c>
      <c r="BE35" s="7">
        <f>BB35+BC35+BD35</f>
        <v/>
      </c>
      <c r="BF35" s="7" t="n">
        <v>1052.47525</v>
      </c>
      <c r="BG35" s="7">
        <f>BE35/28*28</f>
        <v/>
      </c>
      <c r="BH35" s="7">
        <f>IFERROR(BB35/AU35,0)</f>
        <v/>
      </c>
    </row>
    <row r="36">
      <c r="A36" s="6" t="n">
        <v>26</v>
      </c>
      <c r="B36" s="6" t="inlineStr">
        <is>
          <t>2026-02-01</t>
        </is>
      </c>
      <c r="C36" s="6" t="inlineStr">
        <is>
          <t>ПТ</t>
        </is>
      </c>
      <c r="D36" s="6" t="inlineStr">
        <is>
          <t>Шамшурина Наталья Александровна</t>
        </is>
      </c>
      <c r="E36" s="7" t="n">
        <v>22023.1</v>
      </c>
      <c r="F36" s="7" t="n">
        <v>17</v>
      </c>
      <c r="G36" s="7" t="n">
        <v>0</v>
      </c>
      <c r="H36" s="7" t="n">
        <v>0</v>
      </c>
      <c r="I36" s="7" t="n">
        <v>1</v>
      </c>
      <c r="J36" s="7" t="n">
        <v>23</v>
      </c>
      <c r="K36" s="7">
        <f>ROUND(J36*BF36/100,0)*100</f>
        <v/>
      </c>
      <c r="L36" s="7" t="n">
        <v>0</v>
      </c>
      <c r="M36" s="7">
        <f>E36-K36</f>
        <v/>
      </c>
      <c r="N36" s="7" t="n">
        <v>1</v>
      </c>
      <c r="O36" s="7" t="n">
        <v>21513.1</v>
      </c>
      <c r="P36" s="7" t="n">
        <v>17</v>
      </c>
      <c r="Q36" s="7" t="n">
        <v>0</v>
      </c>
      <c r="R36" s="7" t="n">
        <v>0</v>
      </c>
      <c r="S36" s="7" t="n">
        <v>0</v>
      </c>
      <c r="T36" s="7" t="n">
        <v>23</v>
      </c>
      <c r="U36" s="7">
        <f>ROUND(T36*BF36/100,0)*100</f>
        <v/>
      </c>
      <c r="V36" s="7" t="n">
        <v>0</v>
      </c>
      <c r="W36" s="7">
        <f>O36-U36</f>
        <v/>
      </c>
      <c r="X36" s="7" t="n">
        <v>6</v>
      </c>
      <c r="Y36" s="7" t="n">
        <v>22363.6</v>
      </c>
      <c r="Z36" s="7" t="n">
        <v>17</v>
      </c>
      <c r="AA36" s="7" t="n">
        <v>0</v>
      </c>
      <c r="AB36" s="7" t="n">
        <v>0</v>
      </c>
      <c r="AC36" s="7" t="n">
        <v>0</v>
      </c>
      <c r="AD36" s="7" t="n">
        <v>23</v>
      </c>
      <c r="AE36" s="7">
        <f>ROUND(AD36*BF36/100,0)*100</f>
        <v/>
      </c>
      <c r="AF36" s="7" t="n">
        <v>0</v>
      </c>
      <c r="AG36" s="7">
        <f>Y36-AE36</f>
        <v/>
      </c>
      <c r="AH36" s="7" t="n">
        <v>8</v>
      </c>
      <c r="AI36" s="7" t="n">
        <v>21294.5</v>
      </c>
      <c r="AJ36" s="7" t="n">
        <v>16</v>
      </c>
      <c r="AK36" s="7" t="n">
        <v>0</v>
      </c>
      <c r="AL36" s="7" t="n">
        <v>0</v>
      </c>
      <c r="AM36" s="7" t="n">
        <v>0</v>
      </c>
      <c r="AN36" s="7" t="n">
        <v>23</v>
      </c>
      <c r="AO36" s="7">
        <f>ROUND(AN36*BF36/100,0)*100</f>
        <v/>
      </c>
      <c r="AP36" s="7" t="n">
        <v>0</v>
      </c>
      <c r="AQ36" s="7">
        <f>AI36-AO36</f>
        <v/>
      </c>
      <c r="AR36" s="7" t="n">
        <v>7</v>
      </c>
      <c r="AS36" s="6" t="n"/>
      <c r="AT36" s="7">
        <f>SUM(J36,T36,AD36,AN36)</f>
        <v/>
      </c>
      <c r="AU36" s="7">
        <f>SUM(F36,P36,Z36,AJ36)</f>
        <v/>
      </c>
      <c r="AV36" s="7">
        <f>SUM(N36,X36,AH36,AR36)</f>
        <v/>
      </c>
      <c r="AW36" s="7">
        <f>SUM(L36,V36,AF36,AP36)</f>
        <v/>
      </c>
      <c r="AX36" s="7">
        <f>SUM(I36,S36,AC36,AM36)</f>
        <v/>
      </c>
      <c r="AY36" s="7" t="n">
        <v>0</v>
      </c>
      <c r="AZ36" s="7">
        <f>SUM(H36,R36,AB36,AL36)</f>
        <v/>
      </c>
      <c r="BA36" s="7">
        <f>SUM(K36,U36,AE36,AO36)</f>
        <v/>
      </c>
      <c r="BB36" s="7">
        <f>SUM(E36,O36,Y36,AI36)</f>
        <v/>
      </c>
      <c r="BC36" s="7">
        <f>SUM(G36,Q36,AA36,AK36)</f>
        <v/>
      </c>
      <c r="BD36" s="7" t="n">
        <v>0</v>
      </c>
      <c r="BE36" s="7">
        <f>BB36+BC36+BD36</f>
        <v/>
      </c>
      <c r="BF36" s="7" t="n">
        <v>1472.354945054945</v>
      </c>
      <c r="BG36" s="7">
        <f>BE36/28*28</f>
        <v/>
      </c>
      <c r="BH36" s="7">
        <f>IFERROR(BB36/AU36,0)</f>
        <v/>
      </c>
    </row>
    <row r="37">
      <c r="A37" s="6" t="n">
        <v>27</v>
      </c>
      <c r="B37" s="6" t="inlineStr">
        <is>
          <t>2026-02-01</t>
        </is>
      </c>
      <c r="C37" s="6" t="inlineStr">
        <is>
          <t>ПТ</t>
        </is>
      </c>
      <c r="D37" s="6" t="inlineStr">
        <is>
          <t>Шитова Татьяна Петровна</t>
        </is>
      </c>
      <c r="E37" s="7" t="n">
        <v>7899</v>
      </c>
      <c r="F37" s="7" t="n">
        <v>7</v>
      </c>
      <c r="G37" s="7" t="n">
        <v>0</v>
      </c>
      <c r="H37" s="7" t="n">
        <v>0</v>
      </c>
      <c r="I37" s="7" t="n">
        <v>0</v>
      </c>
      <c r="J37" s="7" t="n">
        <v>10</v>
      </c>
      <c r="K37" s="7">
        <f>ROUND(J37*BF37/100,0)*100</f>
        <v/>
      </c>
      <c r="L37" s="7" t="n">
        <v>0</v>
      </c>
      <c r="M37" s="7">
        <f>E37-K37</f>
        <v/>
      </c>
      <c r="N37" s="7" t="n">
        <v>0</v>
      </c>
      <c r="O37" s="7" t="n">
        <v>11120</v>
      </c>
      <c r="P37" s="7" t="n">
        <v>10</v>
      </c>
      <c r="Q37" s="7" t="n">
        <v>0</v>
      </c>
      <c r="R37" s="7" t="n">
        <v>0</v>
      </c>
      <c r="S37" s="7" t="n">
        <v>0</v>
      </c>
      <c r="T37" s="7" t="n">
        <v>10</v>
      </c>
      <c r="U37" s="7">
        <f>ROUND(T37*BF37/100,0)*100</f>
        <v/>
      </c>
      <c r="V37" s="7" t="n">
        <v>0</v>
      </c>
      <c r="W37" s="7">
        <f>O37-U37</f>
        <v/>
      </c>
      <c r="X37" s="7" t="n">
        <v>0</v>
      </c>
      <c r="Y37" s="7" t="n">
        <v>7752.5</v>
      </c>
      <c r="Z37" s="7" t="n">
        <v>7</v>
      </c>
      <c r="AA37" s="7" t="n">
        <v>0</v>
      </c>
      <c r="AB37" s="7" t="n">
        <v>0</v>
      </c>
      <c r="AC37" s="7" t="n">
        <v>0</v>
      </c>
      <c r="AD37" s="7" t="n">
        <v>10</v>
      </c>
      <c r="AE37" s="7">
        <f>ROUND(AD37*BF37/100,0)*100</f>
        <v/>
      </c>
      <c r="AF37" s="7" t="n">
        <v>0</v>
      </c>
      <c r="AG37" s="7">
        <f>Y37-AE37</f>
        <v/>
      </c>
      <c r="AH37" s="7" t="n">
        <v>0</v>
      </c>
      <c r="AI37" s="7" t="n">
        <v>7510</v>
      </c>
      <c r="AJ37" s="7" t="n">
        <v>7</v>
      </c>
      <c r="AK37" s="7" t="n">
        <v>0</v>
      </c>
      <c r="AL37" s="7" t="n">
        <v>0</v>
      </c>
      <c r="AM37" s="7" t="n">
        <v>0</v>
      </c>
      <c r="AN37" s="7" t="n">
        <v>10</v>
      </c>
      <c r="AO37" s="7">
        <f>ROUND(AN37*BF37/100,0)*100</f>
        <v/>
      </c>
      <c r="AP37" s="7" t="n">
        <v>0</v>
      </c>
      <c r="AQ37" s="7">
        <f>AI37-AO37</f>
        <v/>
      </c>
      <c r="AR37" s="7" t="n">
        <v>0</v>
      </c>
      <c r="AS37" s="6" t="n"/>
      <c r="AT37" s="7">
        <f>SUM(J37,T37,AD37,AN37)</f>
        <v/>
      </c>
      <c r="AU37" s="7">
        <f>SUM(F37,P37,Z37,AJ37)</f>
        <v/>
      </c>
      <c r="AV37" s="7">
        <f>SUM(N37,X37,AH37,AR37)</f>
        <v/>
      </c>
      <c r="AW37" s="7">
        <f>SUM(L37,V37,AF37,AP37)</f>
        <v/>
      </c>
      <c r="AX37" s="7">
        <f>SUM(I37,S37,AC37,AM37)</f>
        <v/>
      </c>
      <c r="AY37" s="7" t="n">
        <v>0</v>
      </c>
      <c r="AZ37" s="7">
        <f>SUM(H37,R37,AB37,AL37)</f>
        <v/>
      </c>
      <c r="BA37" s="7">
        <f>SUM(K37,U37,AE37,AO37)</f>
        <v/>
      </c>
      <c r="BB37" s="7">
        <f>SUM(E37,O37,Y37,AI37)</f>
        <v/>
      </c>
      <c r="BC37" s="7">
        <f>SUM(G37,Q37,AA37,AK37)</f>
        <v/>
      </c>
      <c r="BD37" s="7" t="n">
        <v>0</v>
      </c>
      <c r="BE37" s="7">
        <f>BB37+BC37+BD37</f>
        <v/>
      </c>
      <c r="BF37" s="7" t="n">
        <v>1121.0125</v>
      </c>
      <c r="BG37" s="7">
        <f>BE37/28*28</f>
        <v/>
      </c>
      <c r="BH37" s="7">
        <f>IFERROR(BB37/AU37,0)</f>
        <v/>
      </c>
    </row>
    <row r="38">
      <c r="A38" s="8" t="n"/>
      <c r="B38" s="8" t="n"/>
      <c r="C38" s="8" t="n"/>
      <c r="D38" s="8" t="inlineStr">
        <is>
          <t>Итого ТЗ</t>
        </is>
      </c>
      <c r="E38" s="9">
        <f>SUM(E21:E37)</f>
        <v/>
      </c>
      <c r="F38" s="9">
        <f>SUM(F21:F37)</f>
        <v/>
      </c>
      <c r="G38" s="9">
        <f>SUM(G21:G37)</f>
        <v/>
      </c>
      <c r="H38" s="9">
        <f>SUM(H21:H37)</f>
        <v/>
      </c>
      <c r="I38" s="9">
        <f>SUM(I21:I37)</f>
        <v/>
      </c>
      <c r="J38" s="9">
        <f>SUM(J21:J37)</f>
        <v/>
      </c>
      <c r="K38" s="9">
        <f>SUM(K21:K37)</f>
        <v/>
      </c>
      <c r="L38" s="9">
        <f>SUM(L21:L37)</f>
        <v/>
      </c>
      <c r="M38" s="9">
        <f>SUM(M21:M37)</f>
        <v/>
      </c>
      <c r="N38" s="9">
        <f>SUM(N21:N37)</f>
        <v/>
      </c>
      <c r="O38" s="9">
        <f>SUM(O21:O37)</f>
        <v/>
      </c>
      <c r="P38" s="9">
        <f>SUM(P21:P37)</f>
        <v/>
      </c>
      <c r="Q38" s="9">
        <f>SUM(Q21:Q37)</f>
        <v/>
      </c>
      <c r="R38" s="9">
        <f>SUM(R21:R37)</f>
        <v/>
      </c>
      <c r="S38" s="9">
        <f>SUM(S21:S37)</f>
        <v/>
      </c>
      <c r="T38" s="9">
        <f>SUM(T21:T37)</f>
        <v/>
      </c>
      <c r="U38" s="9">
        <f>SUM(U21:U37)</f>
        <v/>
      </c>
      <c r="V38" s="9">
        <f>SUM(V21:V37)</f>
        <v/>
      </c>
      <c r="W38" s="9">
        <f>SUM(W21:W37)</f>
        <v/>
      </c>
      <c r="X38" s="9">
        <f>SUM(X21:X37)</f>
        <v/>
      </c>
      <c r="Y38" s="9">
        <f>SUM(Y21:Y37)</f>
        <v/>
      </c>
      <c r="Z38" s="9">
        <f>SUM(Z21:Z37)</f>
        <v/>
      </c>
      <c r="AA38" s="9">
        <f>SUM(AA21:AA37)</f>
        <v/>
      </c>
      <c r="AB38" s="9">
        <f>SUM(AB21:AB37)</f>
        <v/>
      </c>
      <c r="AC38" s="9">
        <f>SUM(AC21:AC37)</f>
        <v/>
      </c>
      <c r="AD38" s="9">
        <f>SUM(AD21:AD37)</f>
        <v/>
      </c>
      <c r="AE38" s="9">
        <f>SUM(AE21:AE37)</f>
        <v/>
      </c>
      <c r="AF38" s="9">
        <f>SUM(AF21:AF37)</f>
        <v/>
      </c>
      <c r="AG38" s="9">
        <f>SUM(AG21:AG37)</f>
        <v/>
      </c>
      <c r="AH38" s="9">
        <f>SUM(AH21:AH37)</f>
        <v/>
      </c>
      <c r="AI38" s="9">
        <f>SUM(AI21:AI37)</f>
        <v/>
      </c>
      <c r="AJ38" s="9">
        <f>SUM(AJ21:AJ37)</f>
        <v/>
      </c>
      <c r="AK38" s="9">
        <f>SUM(AK21:AK37)</f>
        <v/>
      </c>
      <c r="AL38" s="9">
        <f>SUM(AL21:AL37)</f>
        <v/>
      </c>
      <c r="AM38" s="9">
        <f>SUM(AM21:AM37)</f>
        <v/>
      </c>
      <c r="AN38" s="9">
        <f>SUM(AN21:AN37)</f>
        <v/>
      </c>
      <c r="AO38" s="9">
        <f>SUM(AO21:AO37)</f>
        <v/>
      </c>
      <c r="AP38" s="9">
        <f>SUM(AP21:AP37)</f>
        <v/>
      </c>
      <c r="AQ38" s="9">
        <f>SUM(AQ21:AQ37)</f>
        <v/>
      </c>
      <c r="AR38" s="9">
        <f>SUM(AR21:AR37)</f>
        <v/>
      </c>
      <c r="AS38" s="9">
        <f>SUM(AS21:AS37)</f>
        <v/>
      </c>
      <c r="AT38" s="9">
        <f>SUM(AT21:AT37)</f>
        <v/>
      </c>
      <c r="AU38" s="9">
        <f>SUM(AU21:AU37)</f>
        <v/>
      </c>
      <c r="AV38" s="9">
        <f>SUM(AV21:AV37)</f>
        <v/>
      </c>
      <c r="AW38" s="9">
        <f>SUM(AW21:AW37)</f>
        <v/>
      </c>
      <c r="AX38" s="9">
        <f>SUM(AX21:AX37)</f>
        <v/>
      </c>
      <c r="AY38" s="9">
        <f>SUM(AY21:AY37)</f>
        <v/>
      </c>
      <c r="AZ38" s="9">
        <f>SUM(AZ21:AZ37)</f>
        <v/>
      </c>
      <c r="BA38" s="9">
        <f>SUM(BA21:BA37)</f>
        <v/>
      </c>
      <c r="BB38" s="9">
        <f>SUM(BB21:BB37)</f>
        <v/>
      </c>
      <c r="BC38" s="9">
        <f>SUM(BC21:BC37)</f>
        <v/>
      </c>
      <c r="BD38" s="9">
        <f>SUM(BD21:BD37)</f>
        <v/>
      </c>
      <c r="BE38" s="9">
        <f>SUM(BE21:BE37)</f>
        <v/>
      </c>
      <c r="BF38" s="9">
        <f>IFERROR(BA38/AT38,0)</f>
        <v/>
      </c>
      <c r="BG38" s="9">
        <f>BE38/28*28</f>
        <v/>
      </c>
      <c r="BH38" s="9">
        <f>IFERROR(BB38/AU38,0)</f>
        <v/>
      </c>
    </row>
    <row r="40">
      <c r="A40" s="5" t="n"/>
      <c r="B40" s="5" t="n"/>
      <c r="C40" s="5" t="n"/>
      <c r="D40" s="5" t="inlineStr">
        <is>
          <t>ГРУППОВЫЕ ПРОГРАММЫ</t>
        </is>
      </c>
      <c r="E40" s="5" t="n"/>
      <c r="F40" s="5" t="n"/>
      <c r="G40" s="5" t="n"/>
      <c r="H40" s="5" t="n"/>
      <c r="I40" s="5" t="n"/>
      <c r="J40" s="5" t="n"/>
      <c r="K40" s="5" t="n"/>
      <c r="L40" s="5" t="n"/>
      <c r="M40" s="5" t="n"/>
      <c r="N40" s="5" t="n"/>
      <c r="O40" s="5" t="n"/>
      <c r="P40" s="5" t="n"/>
      <c r="Q40" s="5" t="n"/>
      <c r="R40" s="5" t="n"/>
      <c r="S40" s="5" t="n"/>
      <c r="T40" s="5" t="n"/>
      <c r="U40" s="5" t="n"/>
      <c r="V40" s="5" t="n"/>
      <c r="W40" s="5" t="n"/>
      <c r="X40" s="5" t="n"/>
      <c r="Y40" s="5" t="n"/>
      <c r="Z40" s="5" t="n"/>
      <c r="AA40" s="5" t="n"/>
      <c r="AB40" s="5" t="n"/>
      <c r="AC40" s="5" t="n"/>
      <c r="AD40" s="5" t="n"/>
      <c r="AE40" s="5" t="n"/>
      <c r="AF40" s="5" t="n"/>
      <c r="AG40" s="5" t="n"/>
      <c r="AH40" s="5" t="n"/>
      <c r="AI40" s="5" t="n"/>
      <c r="AJ40" s="5" t="n"/>
      <c r="AK40" s="5" t="n"/>
      <c r="AL40" s="5" t="n"/>
      <c r="AM40" s="5" t="n"/>
      <c r="AN40" s="5" t="n"/>
      <c r="AO40" s="5" t="n"/>
      <c r="AP40" s="5" t="n"/>
      <c r="AQ40" s="5" t="n"/>
      <c r="AR40" s="5" t="n"/>
      <c r="AS40" s="5" t="n"/>
      <c r="AT40" s="5" t="n"/>
      <c r="AU40" s="5" t="n"/>
      <c r="AV40" s="5" t="n"/>
      <c r="AW40" s="5" t="n"/>
      <c r="AX40" s="5" t="n"/>
      <c r="AY40" s="5" t="n"/>
      <c r="AZ40" s="5" t="n"/>
      <c r="BA40" s="5" t="n"/>
      <c r="BB40" s="5" t="n"/>
      <c r="BC40" s="5" t="n"/>
      <c r="BD40" s="5" t="n"/>
      <c r="BE40" s="5" t="n"/>
      <c r="BF40" s="5" t="n"/>
      <c r="BG40" s="5" t="n"/>
      <c r="BH40" s="5" t="n"/>
    </row>
    <row r="41">
      <c r="A41" s="4" t="inlineStr">
        <is>
          <t>№</t>
        </is>
      </c>
      <c r="B41" s="4" t="inlineStr">
        <is>
          <t>Дата начала</t>
        </is>
      </c>
      <c r="C41" s="4" t="inlineStr">
        <is>
          <t>Статус</t>
        </is>
      </c>
      <c r="D41" s="4" t="inlineStr">
        <is>
          <t>ФИО</t>
        </is>
      </c>
      <c r="E41" s="4" t="inlineStr">
        <is>
          <t>Факт $ из 1С</t>
        </is>
      </c>
      <c r="F41" s="4" t="inlineStr">
        <is>
          <t>Факт ПТ</t>
        </is>
      </c>
      <c r="G41" s="4" t="inlineStr">
        <is>
          <t>Факт $ МГ/секции</t>
        </is>
      </c>
      <c r="H41" s="4" t="inlineStr">
        <is>
          <t>Факт МГ/секции</t>
        </is>
      </c>
      <c r="I41" s="4" t="inlineStr">
        <is>
          <t>Факт ВПТ</t>
        </is>
      </c>
      <c r="J41" s="4" t="inlineStr">
        <is>
          <t>Тех. задание ПТ</t>
        </is>
      </c>
      <c r="K41" s="4" t="inlineStr">
        <is>
          <t>Тех задание $</t>
        </is>
      </c>
      <c r="L41" s="4" t="inlineStr">
        <is>
          <t>Тех. задание ВПТ</t>
        </is>
      </c>
      <c r="M41" s="4" t="inlineStr">
        <is>
          <t>Разница ПТ $</t>
        </is>
      </c>
      <c r="N41" s="4" t="inlineStr">
        <is>
          <t>Факт СПЛИТ</t>
        </is>
      </c>
      <c r="O41" s="4" t="inlineStr">
        <is>
          <t>Факт $ из 1С</t>
        </is>
      </c>
      <c r="P41" s="4" t="inlineStr">
        <is>
          <t>Факт ПТ</t>
        </is>
      </c>
      <c r="Q41" s="4" t="inlineStr">
        <is>
          <t>Факт $ МГ/секции</t>
        </is>
      </c>
      <c r="R41" s="4" t="inlineStr">
        <is>
          <t>Факт МГ/секции</t>
        </is>
      </c>
      <c r="S41" s="4" t="inlineStr">
        <is>
          <t>Факт ВПТ</t>
        </is>
      </c>
      <c r="T41" s="4" t="inlineStr">
        <is>
          <t>Тех. задание ПТ</t>
        </is>
      </c>
      <c r="U41" s="4" t="inlineStr">
        <is>
          <t>Тех задание $</t>
        </is>
      </c>
      <c r="V41" s="4" t="inlineStr">
        <is>
          <t>Тех. задание ВПТ</t>
        </is>
      </c>
      <c r="W41" s="4" t="inlineStr">
        <is>
          <t>Разница ПТ $</t>
        </is>
      </c>
      <c r="X41" s="4" t="inlineStr">
        <is>
          <t>Факт СПЛИТ</t>
        </is>
      </c>
      <c r="Y41" s="4" t="inlineStr">
        <is>
          <t>Факт $ из 1С</t>
        </is>
      </c>
      <c r="Z41" s="4" t="inlineStr">
        <is>
          <t>Факт ПТ</t>
        </is>
      </c>
      <c r="AA41" s="4" t="inlineStr">
        <is>
          <t>Факт $ МГ/секции</t>
        </is>
      </c>
      <c r="AB41" s="4" t="inlineStr">
        <is>
          <t>Факт МГ/секции</t>
        </is>
      </c>
      <c r="AC41" s="4" t="inlineStr">
        <is>
          <t>Факт ВПТ</t>
        </is>
      </c>
      <c r="AD41" s="4" t="inlineStr">
        <is>
          <t>Тех. задание ПТ</t>
        </is>
      </c>
      <c r="AE41" s="4" t="inlineStr">
        <is>
          <t>Тех задание $</t>
        </is>
      </c>
      <c r="AF41" s="4" t="inlineStr">
        <is>
          <t>Тех. задание ВПТ</t>
        </is>
      </c>
      <c r="AG41" s="4" t="inlineStr">
        <is>
          <t>Разница ПТ $</t>
        </is>
      </c>
      <c r="AH41" s="4" t="inlineStr">
        <is>
          <t>Факт СПЛИТ</t>
        </is>
      </c>
      <c r="AI41" s="4" t="inlineStr">
        <is>
          <t>Факт $ из 1С</t>
        </is>
      </c>
      <c r="AJ41" s="4" t="inlineStr">
        <is>
          <t>Факт ПТ</t>
        </is>
      </c>
      <c r="AK41" s="4" t="inlineStr">
        <is>
          <t>Факт $ МГ/секции</t>
        </is>
      </c>
      <c r="AL41" s="4" t="inlineStr">
        <is>
          <t>Факт МГ/секции</t>
        </is>
      </c>
      <c r="AM41" s="4" t="inlineStr">
        <is>
          <t>Факт ВПТ</t>
        </is>
      </c>
      <c r="AN41" s="4" t="inlineStr">
        <is>
          <t>Тех. задание ПТ</t>
        </is>
      </c>
      <c r="AO41" s="4" t="inlineStr">
        <is>
          <t>Тех задание $</t>
        </is>
      </c>
      <c r="AP41" s="4" t="inlineStr">
        <is>
          <t>Тех. задание ВПТ</t>
        </is>
      </c>
      <c r="AQ41" s="4" t="inlineStr">
        <is>
          <t>Разница ПТ $</t>
        </is>
      </c>
      <c r="AR41" s="4" t="inlineStr">
        <is>
          <t>Факт СПЛИТ</t>
        </is>
      </c>
      <c r="AS41" s="4" t="inlineStr"/>
      <c r="AT41" s="4" t="inlineStr">
        <is>
          <t>Тех. задание ПТ</t>
        </is>
      </c>
      <c r="AU41" s="4" t="inlineStr">
        <is>
          <t>Факт ПТ</t>
        </is>
      </c>
      <c r="AV41" s="4" t="inlineStr">
        <is>
          <t>Факт СПЛИТ</t>
        </is>
      </c>
      <c r="AW41" s="4" t="inlineStr">
        <is>
          <t>Тех. задание ВПТ</t>
        </is>
      </c>
      <c r="AX41" s="4" t="inlineStr">
        <is>
          <t>Факт ВПТ</t>
        </is>
      </c>
      <c r="AY41" s="4" t="inlineStr">
        <is>
          <t>Тех. задание</t>
        </is>
      </c>
      <c r="AZ41" s="4" t="inlineStr">
        <is>
          <t>Факт</t>
        </is>
      </c>
      <c r="BA41" s="4" t="inlineStr">
        <is>
          <t>Тех задание $</t>
        </is>
      </c>
      <c r="BB41" s="4" t="inlineStr">
        <is>
          <t>Факт ПТ 1С $</t>
        </is>
      </c>
      <c r="BC41" s="4" t="inlineStr">
        <is>
          <t>Факт МГ/секции 1С $</t>
        </is>
      </c>
      <c r="BD41" s="4" t="inlineStr">
        <is>
          <t>Прочие услуги $</t>
        </is>
      </c>
      <c r="BE41" s="4" t="inlineStr">
        <is>
          <t>Факт общий $</t>
        </is>
      </c>
      <c r="BF41" s="4" t="inlineStr">
        <is>
          <t>Средняя стоимость ПТ прошлого месяца $</t>
        </is>
      </c>
      <c r="BG41" s="4" t="inlineStr">
        <is>
          <t>Ранрейт $</t>
        </is>
      </c>
      <c r="BH41" s="4" t="inlineStr">
        <is>
          <t>Средняя стоимость ПТ на новый месяц</t>
        </is>
      </c>
    </row>
    <row r="42">
      <c r="A42" s="6" t="n">
        <v>28</v>
      </c>
      <c r="B42" s="6" t="inlineStr">
        <is>
          <t>2026-02-01</t>
        </is>
      </c>
      <c r="C42" s="6" t="inlineStr">
        <is>
          <t>ПТ</t>
        </is>
      </c>
      <c r="D42" s="6" t="inlineStr">
        <is>
          <t>Козлова Марина Валерьевна</t>
        </is>
      </c>
      <c r="E42" s="7" t="n">
        <v>6331.25</v>
      </c>
      <c r="F42" s="7" t="n">
        <v>6</v>
      </c>
      <c r="G42" s="7" t="n">
        <v>9828.25</v>
      </c>
      <c r="H42" s="7" t="n">
        <v>16</v>
      </c>
      <c r="I42" s="7" t="n">
        <v>3</v>
      </c>
      <c r="J42" s="7" t="n">
        <v>26</v>
      </c>
      <c r="K42" s="7">
        <f>ROUND(J42*BF42/100,0)*100</f>
        <v/>
      </c>
      <c r="L42" s="7" t="n">
        <v>0</v>
      </c>
      <c r="M42" s="7">
        <f>E42-K42</f>
        <v/>
      </c>
      <c r="N42" s="7" t="n">
        <v>2</v>
      </c>
      <c r="O42" s="7" t="n">
        <v>13982.75</v>
      </c>
      <c r="P42" s="7" t="n">
        <v>13</v>
      </c>
      <c r="Q42" s="7" t="n">
        <v>11830.25</v>
      </c>
      <c r="R42" s="7" t="n">
        <v>19</v>
      </c>
      <c r="S42" s="7" t="n">
        <v>0</v>
      </c>
      <c r="T42" s="7" t="n">
        <v>26</v>
      </c>
      <c r="U42" s="7">
        <f>ROUND(T42*BF42/100,0)*100</f>
        <v/>
      </c>
      <c r="V42" s="7" t="n">
        <v>0</v>
      </c>
      <c r="W42" s="7">
        <f>O42-U42</f>
        <v/>
      </c>
      <c r="X42" s="7" t="n">
        <v>0</v>
      </c>
      <c r="Y42" s="7" t="n">
        <v>8694.25</v>
      </c>
      <c r="Z42" s="7" t="n">
        <v>9</v>
      </c>
      <c r="AA42" s="7" t="n">
        <v>10140</v>
      </c>
      <c r="AB42" s="7" t="n">
        <v>16</v>
      </c>
      <c r="AC42" s="7" t="n">
        <v>1</v>
      </c>
      <c r="AD42" s="7" t="n">
        <v>26</v>
      </c>
      <c r="AE42" s="7">
        <f>ROUND(AD42*BF42/100,0)*100</f>
        <v/>
      </c>
      <c r="AF42" s="7" t="n">
        <v>0</v>
      </c>
      <c r="AG42" s="7">
        <f>Y42-AE42</f>
        <v/>
      </c>
      <c r="AH42" s="7" t="n">
        <v>0</v>
      </c>
      <c r="AI42" s="7" t="n">
        <v>6416.5</v>
      </c>
      <c r="AJ42" s="7" t="n">
        <v>6</v>
      </c>
      <c r="AK42" s="7" t="n">
        <v>8106.25</v>
      </c>
      <c r="AL42" s="7" t="n">
        <v>13</v>
      </c>
      <c r="AM42" s="7" t="n">
        <v>1</v>
      </c>
      <c r="AN42" s="7" t="n">
        <v>26</v>
      </c>
      <c r="AO42" s="7">
        <f>ROUND(AN42*BF42/100,0)*100</f>
        <v/>
      </c>
      <c r="AP42" s="7" t="n">
        <v>0</v>
      </c>
      <c r="AQ42" s="7">
        <f>AI42-AO42</f>
        <v/>
      </c>
      <c r="AR42" s="7" t="n">
        <v>1</v>
      </c>
      <c r="AS42" s="6" t="n"/>
      <c r="AT42" s="7">
        <f>SUM(J42,T42,AD42,AN42)</f>
        <v/>
      </c>
      <c r="AU42" s="7">
        <f>SUM(F42,P42,Z42,AJ42)</f>
        <v/>
      </c>
      <c r="AV42" s="7">
        <f>SUM(N42,X42,AH42,AR42)</f>
        <v/>
      </c>
      <c r="AW42" s="7">
        <f>SUM(L42,V42,AF42,AP42)</f>
        <v/>
      </c>
      <c r="AX42" s="7">
        <f>SUM(I42,S42,AC42,AM42)</f>
        <v/>
      </c>
      <c r="AY42" s="7" t="n">
        <v>0</v>
      </c>
      <c r="AZ42" s="7">
        <f>SUM(H42,R42,AB42,AL42)</f>
        <v/>
      </c>
      <c r="BA42" s="7">
        <f>SUM(K42,U42,AE42,AO42)</f>
        <v/>
      </c>
      <c r="BB42" s="7">
        <f>SUM(E42,O42,Y42,AI42)</f>
        <v/>
      </c>
      <c r="BC42" s="7">
        <f>SUM(G42,Q42,AA42,AK42)</f>
        <v/>
      </c>
      <c r="BD42" s="7" t="n">
        <v>0</v>
      </c>
      <c r="BE42" s="7">
        <f>BB42+BC42+BD42</f>
        <v/>
      </c>
      <c r="BF42" s="7" t="n">
        <v>754.5711009174312</v>
      </c>
      <c r="BG42" s="7">
        <f>BE42/28*28</f>
        <v/>
      </c>
      <c r="BH42" s="7">
        <f>IFERROR(BB42/AU42,0)</f>
        <v/>
      </c>
    </row>
    <row r="43">
      <c r="A43" s="6" t="n">
        <v>29</v>
      </c>
      <c r="B43" s="6" t="inlineStr">
        <is>
          <t>2026-02-01</t>
        </is>
      </c>
      <c r="C43" s="6" t="inlineStr">
        <is>
          <t>ПТ</t>
        </is>
      </c>
      <c r="D43" s="6" t="inlineStr">
        <is>
          <t>Перевощикова Анастасия Александровна</t>
        </is>
      </c>
      <c r="E43" s="7" t="n">
        <v>7607</v>
      </c>
      <c r="F43" s="7" t="n">
        <v>6</v>
      </c>
      <c r="G43" s="7" t="n">
        <v>7783.75</v>
      </c>
      <c r="H43" s="7" t="n">
        <v>11</v>
      </c>
      <c r="I43" s="7" t="n">
        <v>0</v>
      </c>
      <c r="J43" s="7" t="n">
        <v>15</v>
      </c>
      <c r="K43" s="7">
        <f>ROUND(J43*BF43/100,0)*100</f>
        <v/>
      </c>
      <c r="L43" s="7" t="n">
        <v>0</v>
      </c>
      <c r="M43" s="7">
        <f>E43-K43</f>
        <v/>
      </c>
      <c r="N43" s="7" t="n">
        <v>0</v>
      </c>
      <c r="O43" s="7" t="n">
        <v>7889.5</v>
      </c>
      <c r="P43" s="7" t="n">
        <v>6</v>
      </c>
      <c r="Q43" s="7" t="n">
        <v>6098.25</v>
      </c>
      <c r="R43" s="7" t="n">
        <v>8</v>
      </c>
      <c r="S43" s="7" t="n">
        <v>0</v>
      </c>
      <c r="T43" s="7" t="n">
        <v>15</v>
      </c>
      <c r="U43" s="7">
        <f>ROUND(T43*BF43/100,0)*100</f>
        <v/>
      </c>
      <c r="V43" s="7" t="n">
        <v>0</v>
      </c>
      <c r="W43" s="7">
        <f>O43-U43</f>
        <v/>
      </c>
      <c r="X43" s="7" t="n">
        <v>0</v>
      </c>
      <c r="Y43" s="7" t="n">
        <v>14142</v>
      </c>
      <c r="Z43" s="7" t="n">
        <v>11</v>
      </c>
      <c r="AA43" s="7" t="n">
        <v>4736.25</v>
      </c>
      <c r="AB43" s="7" t="n">
        <v>6</v>
      </c>
      <c r="AC43" s="7" t="n">
        <v>0</v>
      </c>
      <c r="AD43" s="7" t="n">
        <v>15</v>
      </c>
      <c r="AE43" s="7">
        <f>ROUND(AD43*BF43/100,0)*100</f>
        <v/>
      </c>
      <c r="AF43" s="7" t="n">
        <v>0</v>
      </c>
      <c r="AG43" s="7">
        <f>Y43-AE43</f>
        <v/>
      </c>
      <c r="AH43" s="7" t="n">
        <v>0</v>
      </c>
      <c r="AI43" s="7" t="n">
        <v>8509.5</v>
      </c>
      <c r="AJ43" s="7" t="n">
        <v>8</v>
      </c>
      <c r="AK43" s="7" t="n">
        <v>3821.25</v>
      </c>
      <c r="AL43" s="7" t="n">
        <v>5</v>
      </c>
      <c r="AM43" s="7" t="n">
        <v>1</v>
      </c>
      <c r="AN43" s="7" t="n">
        <v>15</v>
      </c>
      <c r="AO43" s="7">
        <f>ROUND(AN43*BF43/100,0)*100</f>
        <v/>
      </c>
      <c r="AP43" s="7" t="n">
        <v>0</v>
      </c>
      <c r="AQ43" s="7">
        <f>AI43-AO43</f>
        <v/>
      </c>
      <c r="AR43" s="7" t="n">
        <v>0</v>
      </c>
      <c r="AS43" s="6" t="n"/>
      <c r="AT43" s="7">
        <f>SUM(J43,T43,AD43,AN43)</f>
        <v/>
      </c>
      <c r="AU43" s="7">
        <f>SUM(F43,P43,Z43,AJ43)</f>
        <v/>
      </c>
      <c r="AV43" s="7">
        <f>SUM(N43,X43,AH43,AR43)</f>
        <v/>
      </c>
      <c r="AW43" s="7">
        <f>SUM(L43,V43,AF43,AP43)</f>
        <v/>
      </c>
      <c r="AX43" s="7">
        <f>SUM(I43,S43,AC43,AM43)</f>
        <v/>
      </c>
      <c r="AY43" s="7" t="n">
        <v>0</v>
      </c>
      <c r="AZ43" s="7">
        <f>SUM(H43,R43,AB43,AL43)</f>
        <v/>
      </c>
      <c r="BA43" s="7">
        <f>SUM(K43,U43,AE43,AO43)</f>
        <v/>
      </c>
      <c r="BB43" s="7">
        <f>SUM(E43,O43,Y43,AI43)</f>
        <v/>
      </c>
      <c r="BC43" s="7">
        <f>SUM(G43,Q43,AA43,AK43)</f>
        <v/>
      </c>
      <c r="BD43" s="7" t="n">
        <v>0</v>
      </c>
      <c r="BE43" s="7">
        <f>BB43+BC43+BD43</f>
        <v/>
      </c>
      <c r="BF43" s="7" t="n">
        <v>974.563492063492</v>
      </c>
      <c r="BG43" s="7">
        <f>BE43/28*28</f>
        <v/>
      </c>
      <c r="BH43" s="7">
        <f>IFERROR(BB43/AU43,0)</f>
        <v/>
      </c>
    </row>
    <row r="44">
      <c r="A44" s="6" t="n">
        <v>30</v>
      </c>
      <c r="B44" s="6" t="inlineStr">
        <is>
          <t>2026-02-01</t>
        </is>
      </c>
      <c r="C44" s="6" t="inlineStr">
        <is>
          <t>ПТ</t>
        </is>
      </c>
      <c r="D44" s="6" t="inlineStr">
        <is>
          <t>Перевощикова Марина Юрьевна</t>
        </is>
      </c>
      <c r="E44" s="7" t="n">
        <v>11865.83</v>
      </c>
      <c r="F44" s="7" t="n">
        <v>11</v>
      </c>
      <c r="G44" s="7" t="n">
        <v>0</v>
      </c>
      <c r="H44" s="7" t="n">
        <v>0</v>
      </c>
      <c r="I44" s="7" t="n">
        <v>0</v>
      </c>
      <c r="J44" s="7" t="n">
        <v>13</v>
      </c>
      <c r="K44" s="7">
        <f>ROUND(J44*BF44/100,0)*100</f>
        <v/>
      </c>
      <c r="L44" s="7" t="n">
        <v>0</v>
      </c>
      <c r="M44" s="7">
        <f>E44-K44</f>
        <v/>
      </c>
      <c r="N44" s="7" t="n">
        <v>0</v>
      </c>
      <c r="O44" s="7" t="n">
        <v>12596.01</v>
      </c>
      <c r="P44" s="7" t="n">
        <v>12</v>
      </c>
      <c r="Q44" s="7" t="n">
        <v>0</v>
      </c>
      <c r="R44" s="7" t="n">
        <v>0</v>
      </c>
      <c r="S44" s="7" t="n">
        <v>3</v>
      </c>
      <c r="T44" s="7" t="n">
        <v>13</v>
      </c>
      <c r="U44" s="7">
        <f>ROUND(T44*BF44/100,0)*100</f>
        <v/>
      </c>
      <c r="V44" s="7" t="n">
        <v>0</v>
      </c>
      <c r="W44" s="7">
        <f>O44-U44</f>
        <v/>
      </c>
      <c r="X44" s="7" t="n">
        <v>1</v>
      </c>
      <c r="Y44" s="7" t="n">
        <v>9328.76</v>
      </c>
      <c r="Z44" s="7" t="n">
        <v>9</v>
      </c>
      <c r="AA44" s="7" t="n">
        <v>0</v>
      </c>
      <c r="AB44" s="7" t="n">
        <v>0</v>
      </c>
      <c r="AC44" s="7" t="n">
        <v>1</v>
      </c>
      <c r="AD44" s="7" t="n">
        <v>13</v>
      </c>
      <c r="AE44" s="7">
        <f>ROUND(AD44*BF44/100,0)*100</f>
        <v/>
      </c>
      <c r="AF44" s="7" t="n">
        <v>0</v>
      </c>
      <c r="AG44" s="7">
        <f>Y44-AE44</f>
        <v/>
      </c>
      <c r="AH44" s="7" t="n">
        <v>3</v>
      </c>
      <c r="AI44" s="7" t="n">
        <v>11576.68</v>
      </c>
      <c r="AJ44" s="7" t="n">
        <v>11</v>
      </c>
      <c r="AK44" s="7" t="n">
        <v>0</v>
      </c>
      <c r="AL44" s="7" t="n">
        <v>0</v>
      </c>
      <c r="AM44" s="7" t="n">
        <v>1</v>
      </c>
      <c r="AN44" s="7" t="n">
        <v>13</v>
      </c>
      <c r="AO44" s="7">
        <f>ROUND(AN44*BF44/100,0)*100</f>
        <v/>
      </c>
      <c r="AP44" s="7" t="n">
        <v>0</v>
      </c>
      <c r="AQ44" s="7">
        <f>AI44-AO44</f>
        <v/>
      </c>
      <c r="AR44" s="7" t="n">
        <v>1</v>
      </c>
      <c r="AS44" s="6" t="n"/>
      <c r="AT44" s="7">
        <f>SUM(J44,T44,AD44,AN44)</f>
        <v/>
      </c>
      <c r="AU44" s="7">
        <f>SUM(F44,P44,Z44,AJ44)</f>
        <v/>
      </c>
      <c r="AV44" s="7">
        <f>SUM(N44,X44,AH44,AR44)</f>
        <v/>
      </c>
      <c r="AW44" s="7">
        <f>SUM(L44,V44,AF44,AP44)</f>
        <v/>
      </c>
      <c r="AX44" s="7">
        <f>SUM(I44,S44,AC44,AM44)</f>
        <v/>
      </c>
      <c r="AY44" s="7" t="n">
        <v>0</v>
      </c>
      <c r="AZ44" s="7">
        <f>SUM(H44,R44,AB44,AL44)</f>
        <v/>
      </c>
      <c r="BA44" s="7">
        <f>SUM(K44,U44,AE44,AO44)</f>
        <v/>
      </c>
      <c r="BB44" s="7">
        <f>SUM(E44,O44,Y44,AI44)</f>
        <v/>
      </c>
      <c r="BC44" s="7">
        <f>SUM(G44,Q44,AA44,AK44)</f>
        <v/>
      </c>
      <c r="BD44" s="7" t="n">
        <v>0</v>
      </c>
      <c r="BE44" s="7">
        <f>BB44+BC44+BD44</f>
        <v/>
      </c>
      <c r="BF44" s="7" t="n">
        <v>1018.250566037736</v>
      </c>
      <c r="BG44" s="7">
        <f>BE44/28*28</f>
        <v/>
      </c>
      <c r="BH44" s="7">
        <f>IFERROR(BB44/AU44,0)</f>
        <v/>
      </c>
    </row>
    <row r="45">
      <c r="A45" s="6" t="n">
        <v>31</v>
      </c>
      <c r="B45" s="6" t="inlineStr">
        <is>
          <t>2026-02-01</t>
        </is>
      </c>
      <c r="C45" s="6" t="inlineStr">
        <is>
          <t>ПТ</t>
        </is>
      </c>
      <c r="D45" s="6" t="inlineStr">
        <is>
          <t>Сентябов Дмитрий Григорьевич</t>
        </is>
      </c>
      <c r="E45" s="7" t="n">
        <v>963.75</v>
      </c>
      <c r="F45" s="7" t="n">
        <v>2</v>
      </c>
      <c r="G45" s="7" t="n">
        <v>0</v>
      </c>
      <c r="H45" s="7" t="n">
        <v>0</v>
      </c>
      <c r="I45" s="7" t="n">
        <v>0</v>
      </c>
      <c r="J45" s="7" t="n">
        <v>2</v>
      </c>
      <c r="K45" s="7">
        <f>ROUND(J45*BF45/100,0)*100</f>
        <v/>
      </c>
      <c r="L45" s="7" t="n">
        <v>0</v>
      </c>
      <c r="M45" s="7">
        <f>E45-K45</f>
        <v/>
      </c>
      <c r="N45" s="7" t="n">
        <v>0</v>
      </c>
      <c r="O45" s="7" t="n">
        <v>0</v>
      </c>
      <c r="P45" s="7" t="n">
        <v>0</v>
      </c>
      <c r="Q45" s="7" t="n">
        <v>0</v>
      </c>
      <c r="R45" s="7" t="n">
        <v>0</v>
      </c>
      <c r="S45" s="7" t="n">
        <v>0</v>
      </c>
      <c r="T45" s="7" t="n">
        <v>2</v>
      </c>
      <c r="U45" s="7">
        <f>ROUND(T45*BF45/100,0)*100</f>
        <v/>
      </c>
      <c r="V45" s="7" t="n">
        <v>0</v>
      </c>
      <c r="W45" s="7">
        <f>O45-U45</f>
        <v/>
      </c>
      <c r="X45" s="7" t="n">
        <v>0</v>
      </c>
      <c r="Y45" s="7" t="n">
        <v>1927.5</v>
      </c>
      <c r="Z45" s="7" t="n">
        <v>3</v>
      </c>
      <c r="AA45" s="7" t="n">
        <v>0</v>
      </c>
      <c r="AB45" s="7" t="n">
        <v>0</v>
      </c>
      <c r="AC45" s="7" t="n">
        <v>1</v>
      </c>
      <c r="AD45" s="7" t="n">
        <v>2</v>
      </c>
      <c r="AE45" s="7">
        <f>ROUND(AD45*BF45/100,0)*100</f>
        <v/>
      </c>
      <c r="AF45" s="7" t="n">
        <v>0</v>
      </c>
      <c r="AG45" s="7">
        <f>Y45-AE45</f>
        <v/>
      </c>
      <c r="AH45" s="7" t="n">
        <v>0</v>
      </c>
      <c r="AI45" s="7" t="n">
        <v>1927.5</v>
      </c>
      <c r="AJ45" s="7" t="n">
        <v>2</v>
      </c>
      <c r="AK45" s="7" t="n">
        <v>0</v>
      </c>
      <c r="AL45" s="7" t="n">
        <v>0</v>
      </c>
      <c r="AM45" s="7" t="n">
        <v>0</v>
      </c>
      <c r="AN45" s="7" t="n">
        <v>2</v>
      </c>
      <c r="AO45" s="7">
        <f>ROUND(AN45*BF45/100,0)*100</f>
        <v/>
      </c>
      <c r="AP45" s="7" t="n">
        <v>0</v>
      </c>
      <c r="AQ45" s="7">
        <f>AI45-AO45</f>
        <v/>
      </c>
      <c r="AR45" s="7" t="n">
        <v>0</v>
      </c>
      <c r="AS45" s="6" t="n"/>
      <c r="AT45" s="7">
        <f>SUM(J45,T45,AD45,AN45)</f>
        <v/>
      </c>
      <c r="AU45" s="7">
        <f>SUM(F45,P45,Z45,AJ45)</f>
        <v/>
      </c>
      <c r="AV45" s="7">
        <f>SUM(N45,X45,AH45,AR45)</f>
        <v/>
      </c>
      <c r="AW45" s="7">
        <f>SUM(L45,V45,AF45,AP45)</f>
        <v/>
      </c>
      <c r="AX45" s="7">
        <f>SUM(I45,S45,AC45,AM45)</f>
        <v/>
      </c>
      <c r="AY45" s="7" t="n">
        <v>0</v>
      </c>
      <c r="AZ45" s="7">
        <f>SUM(H45,R45,AB45,AL45)</f>
        <v/>
      </c>
      <c r="BA45" s="7">
        <f>SUM(K45,U45,AE45,AO45)</f>
        <v/>
      </c>
      <c r="BB45" s="7">
        <f>SUM(E45,O45,Y45,AI45)</f>
        <v/>
      </c>
      <c r="BC45" s="7">
        <f>SUM(G45,Q45,AA45,AK45)</f>
        <v/>
      </c>
      <c r="BD45" s="7" t="n">
        <v>0</v>
      </c>
      <c r="BE45" s="7">
        <f>BB45+BC45+BD45</f>
        <v/>
      </c>
      <c r="BF45" s="7" t="n">
        <v>674.625</v>
      </c>
      <c r="BG45" s="7">
        <f>BE45/28*28</f>
        <v/>
      </c>
      <c r="BH45" s="7">
        <f>IFERROR(BB45/AU45,0)</f>
        <v/>
      </c>
    </row>
    <row r="46">
      <c r="A46" s="6" t="n">
        <v>32</v>
      </c>
      <c r="B46" s="6" t="inlineStr">
        <is>
          <t>2026-02-01</t>
        </is>
      </c>
      <c r="C46" s="6" t="inlineStr">
        <is>
          <t>ПТ</t>
        </is>
      </c>
      <c r="D46" s="6" t="inlineStr">
        <is>
          <t>Смирнова Татьяна Ивановна</t>
        </is>
      </c>
      <c r="E46" s="7" t="n">
        <v>7635</v>
      </c>
      <c r="F46" s="7" t="n">
        <v>7</v>
      </c>
      <c r="G46" s="7" t="n">
        <v>0</v>
      </c>
      <c r="H46" s="7" t="n">
        <v>0</v>
      </c>
      <c r="I46" s="7" t="n">
        <v>0</v>
      </c>
      <c r="J46" s="7" t="n">
        <v>8</v>
      </c>
      <c r="K46" s="7">
        <f>ROUND(J46*BF46/100,0)*100</f>
        <v/>
      </c>
      <c r="L46" s="7" t="n">
        <v>0</v>
      </c>
      <c r="M46" s="7">
        <f>E46-K46</f>
        <v/>
      </c>
      <c r="N46" s="7" t="n">
        <v>0</v>
      </c>
      <c r="O46" s="7" t="n">
        <v>4849</v>
      </c>
      <c r="P46" s="7" t="n">
        <v>6</v>
      </c>
      <c r="Q46" s="7" t="n">
        <v>0</v>
      </c>
      <c r="R46" s="7" t="n">
        <v>0</v>
      </c>
      <c r="S46" s="7" t="n">
        <v>2</v>
      </c>
      <c r="T46" s="7" t="n">
        <v>8</v>
      </c>
      <c r="U46" s="7">
        <f>ROUND(T46*BF46/100,0)*100</f>
        <v/>
      </c>
      <c r="V46" s="7" t="n">
        <v>0</v>
      </c>
      <c r="W46" s="7">
        <f>O46-U46</f>
        <v/>
      </c>
      <c r="X46" s="7" t="n">
        <v>0</v>
      </c>
      <c r="Y46" s="7" t="n">
        <v>3589</v>
      </c>
      <c r="Z46" s="7" t="n">
        <v>5</v>
      </c>
      <c r="AA46" s="7" t="n">
        <v>4522.5</v>
      </c>
      <c r="AB46" s="7" t="n">
        <v>6</v>
      </c>
      <c r="AC46" s="7" t="n">
        <v>1</v>
      </c>
      <c r="AD46" s="7" t="n">
        <v>8</v>
      </c>
      <c r="AE46" s="7">
        <f>ROUND(AD46*BF46/100,0)*100</f>
        <v/>
      </c>
      <c r="AF46" s="7" t="n">
        <v>0</v>
      </c>
      <c r="AG46" s="7">
        <f>Y46-AE46</f>
        <v/>
      </c>
      <c r="AH46" s="7" t="n">
        <v>0</v>
      </c>
      <c r="AI46" s="7" t="n">
        <v>2583</v>
      </c>
      <c r="AJ46" s="7" t="n">
        <v>3</v>
      </c>
      <c r="AK46" s="7" t="n">
        <v>1507.5</v>
      </c>
      <c r="AL46" s="7" t="n">
        <v>2</v>
      </c>
      <c r="AM46" s="7" t="n">
        <v>0</v>
      </c>
      <c r="AN46" s="7" t="n">
        <v>8</v>
      </c>
      <c r="AO46" s="7">
        <f>ROUND(AN46*BF46/100,0)*100</f>
        <v/>
      </c>
      <c r="AP46" s="7" t="n">
        <v>0</v>
      </c>
      <c r="AQ46" s="7">
        <f>AI46-AO46</f>
        <v/>
      </c>
      <c r="AR46" s="7" t="n">
        <v>0</v>
      </c>
      <c r="AS46" s="6" t="n"/>
      <c r="AT46" s="7">
        <f>SUM(J46,T46,AD46,AN46)</f>
        <v/>
      </c>
      <c r="AU46" s="7">
        <f>SUM(F46,P46,Z46,AJ46)</f>
        <v/>
      </c>
      <c r="AV46" s="7">
        <f>SUM(N46,X46,AH46,AR46)</f>
        <v/>
      </c>
      <c r="AW46" s="7">
        <f>SUM(L46,V46,AF46,AP46)</f>
        <v/>
      </c>
      <c r="AX46" s="7">
        <f>SUM(I46,S46,AC46,AM46)</f>
        <v/>
      </c>
      <c r="AY46" s="7" t="n">
        <v>0</v>
      </c>
      <c r="AZ46" s="7">
        <f>SUM(H46,R46,AB46,AL46)</f>
        <v/>
      </c>
      <c r="BA46" s="7">
        <f>SUM(K46,U46,AE46,AO46)</f>
        <v/>
      </c>
      <c r="BB46" s="7">
        <f>SUM(E46,O46,Y46,AI46)</f>
        <v/>
      </c>
      <c r="BC46" s="7">
        <f>SUM(G46,Q46,AA46,AK46)</f>
        <v/>
      </c>
      <c r="BD46" s="7" t="n">
        <v>0</v>
      </c>
      <c r="BE46" s="7">
        <f>BB46+BC46+BD46</f>
        <v/>
      </c>
      <c r="BF46" s="7" t="n">
        <v>771.4375</v>
      </c>
      <c r="BG46" s="7">
        <f>BE46/28*28</f>
        <v/>
      </c>
      <c r="BH46" s="7">
        <f>IFERROR(BB46/AU46,0)</f>
        <v/>
      </c>
    </row>
    <row r="47">
      <c r="A47" s="6" t="n">
        <v>33</v>
      </c>
      <c r="B47" s="6" t="inlineStr">
        <is>
          <t>2026-02-01</t>
        </is>
      </c>
      <c r="C47" s="6" t="inlineStr">
        <is>
          <t>ПТ</t>
        </is>
      </c>
      <c r="D47" s="6" t="inlineStr">
        <is>
          <t>Широбокова Юлия Витальевна</t>
        </is>
      </c>
      <c r="E47" s="7" t="n">
        <v>37337.35</v>
      </c>
      <c r="F47" s="7" t="n">
        <v>33</v>
      </c>
      <c r="G47" s="7" t="n">
        <v>0</v>
      </c>
      <c r="H47" s="7" t="n">
        <v>0</v>
      </c>
      <c r="I47" s="7" t="n">
        <v>0</v>
      </c>
      <c r="J47" s="7" t="n">
        <v>30</v>
      </c>
      <c r="K47" s="7">
        <f>ROUND(J47*BF47/100,0)*100</f>
        <v/>
      </c>
      <c r="L47" s="7" t="n">
        <v>0</v>
      </c>
      <c r="M47" s="7">
        <f>E47-K47</f>
        <v/>
      </c>
      <c r="N47" s="7" t="n">
        <v>3</v>
      </c>
      <c r="O47" s="7" t="n">
        <v>32572.66</v>
      </c>
      <c r="P47" s="7" t="n">
        <v>26</v>
      </c>
      <c r="Q47" s="7" t="n">
        <v>0</v>
      </c>
      <c r="R47" s="7" t="n">
        <v>0</v>
      </c>
      <c r="S47" s="7" t="n">
        <v>1</v>
      </c>
      <c r="T47" s="7" t="n">
        <v>30</v>
      </c>
      <c r="U47" s="7">
        <f>ROUND(T47*BF47/100,0)*100</f>
        <v/>
      </c>
      <c r="V47" s="7" t="n">
        <v>0</v>
      </c>
      <c r="W47" s="7">
        <f>O47-U47</f>
        <v/>
      </c>
      <c r="X47" s="7" t="n">
        <v>4</v>
      </c>
      <c r="Y47" s="7" t="n">
        <v>33640.5</v>
      </c>
      <c r="Z47" s="7" t="n">
        <v>27</v>
      </c>
      <c r="AA47" s="7" t="n">
        <v>0</v>
      </c>
      <c r="AB47" s="7" t="n">
        <v>0</v>
      </c>
      <c r="AC47" s="7" t="n">
        <v>0</v>
      </c>
      <c r="AD47" s="7" t="n">
        <v>30</v>
      </c>
      <c r="AE47" s="7">
        <f>ROUND(AD47*BF47/100,0)*100</f>
        <v/>
      </c>
      <c r="AF47" s="7" t="n">
        <v>0</v>
      </c>
      <c r="AG47" s="7">
        <f>Y47-AE47</f>
        <v/>
      </c>
      <c r="AH47" s="7" t="n">
        <v>1</v>
      </c>
      <c r="AI47" s="7" t="n">
        <v>27766</v>
      </c>
      <c r="AJ47" s="7" t="n">
        <v>23</v>
      </c>
      <c r="AK47" s="7" t="n">
        <v>0</v>
      </c>
      <c r="AL47" s="7" t="n">
        <v>0</v>
      </c>
      <c r="AM47" s="7" t="n">
        <v>1</v>
      </c>
      <c r="AN47" s="7" t="n">
        <v>30</v>
      </c>
      <c r="AO47" s="7">
        <f>ROUND(AN47*BF47/100,0)*100</f>
        <v/>
      </c>
      <c r="AP47" s="7" t="n">
        <v>0</v>
      </c>
      <c r="AQ47" s="7">
        <f>AI47-AO47</f>
        <v/>
      </c>
      <c r="AR47" s="7" t="n">
        <v>3</v>
      </c>
      <c r="AS47" s="6" t="n"/>
      <c r="AT47" s="7">
        <f>SUM(J47,T47,AD47,AN47)</f>
        <v/>
      </c>
      <c r="AU47" s="7">
        <f>SUM(F47,P47,Z47,AJ47)</f>
        <v/>
      </c>
      <c r="AV47" s="7">
        <f>SUM(N47,X47,AH47,AR47)</f>
        <v/>
      </c>
      <c r="AW47" s="7">
        <f>SUM(L47,V47,AF47,AP47)</f>
        <v/>
      </c>
      <c r="AX47" s="7">
        <f>SUM(I47,S47,AC47,AM47)</f>
        <v/>
      </c>
      <c r="AY47" s="7" t="n">
        <v>0</v>
      </c>
      <c r="AZ47" s="7">
        <f>SUM(H47,R47,AB47,AL47)</f>
        <v/>
      </c>
      <c r="BA47" s="7">
        <f>SUM(K47,U47,AE47,AO47)</f>
        <v/>
      </c>
      <c r="BB47" s="7">
        <f>SUM(E47,O47,Y47,AI47)</f>
        <v/>
      </c>
      <c r="BC47" s="7">
        <f>SUM(G47,Q47,AA47,AK47)</f>
        <v/>
      </c>
      <c r="BD47" s="7" t="n">
        <v>0</v>
      </c>
      <c r="BE47" s="7">
        <f>BB47+BC47+BD47</f>
        <v/>
      </c>
      <c r="BF47" s="7" t="n">
        <v>1254.584758064516</v>
      </c>
      <c r="BG47" s="7">
        <f>BE47/28*28</f>
        <v/>
      </c>
      <c r="BH47" s="7">
        <f>IFERROR(BB47/AU47,0)</f>
        <v/>
      </c>
    </row>
    <row r="48">
      <c r="A48" s="8" t="n"/>
      <c r="B48" s="8" t="n"/>
      <c r="C48" s="8" t="n"/>
      <c r="D48" s="8" t="inlineStr">
        <is>
          <t>Итого ГП</t>
        </is>
      </c>
      <c r="E48" s="9">
        <f>SUM(E42:E47)</f>
        <v/>
      </c>
      <c r="F48" s="9">
        <f>SUM(F42:F47)</f>
        <v/>
      </c>
      <c r="G48" s="9">
        <f>SUM(G42:G47)</f>
        <v/>
      </c>
      <c r="H48" s="9">
        <f>SUM(H42:H47)</f>
        <v/>
      </c>
      <c r="I48" s="9">
        <f>SUM(I42:I47)</f>
        <v/>
      </c>
      <c r="J48" s="9">
        <f>SUM(J42:J47)</f>
        <v/>
      </c>
      <c r="K48" s="9">
        <f>SUM(K42:K47)</f>
        <v/>
      </c>
      <c r="L48" s="9">
        <f>SUM(L42:L47)</f>
        <v/>
      </c>
      <c r="M48" s="9">
        <f>SUM(M42:M47)</f>
        <v/>
      </c>
      <c r="N48" s="9">
        <f>SUM(N42:N47)</f>
        <v/>
      </c>
      <c r="O48" s="9">
        <f>SUM(O42:O47)</f>
        <v/>
      </c>
      <c r="P48" s="9">
        <f>SUM(P42:P47)</f>
        <v/>
      </c>
      <c r="Q48" s="9">
        <f>SUM(Q42:Q47)</f>
        <v/>
      </c>
      <c r="R48" s="9">
        <f>SUM(R42:R47)</f>
        <v/>
      </c>
      <c r="S48" s="9">
        <f>SUM(S42:S47)</f>
        <v/>
      </c>
      <c r="T48" s="9">
        <f>SUM(T42:T47)</f>
        <v/>
      </c>
      <c r="U48" s="9">
        <f>SUM(U42:U47)</f>
        <v/>
      </c>
      <c r="V48" s="9">
        <f>SUM(V42:V47)</f>
        <v/>
      </c>
      <c r="W48" s="9">
        <f>SUM(W42:W47)</f>
        <v/>
      </c>
      <c r="X48" s="9">
        <f>SUM(X42:X47)</f>
        <v/>
      </c>
      <c r="Y48" s="9">
        <f>SUM(Y42:Y47)</f>
        <v/>
      </c>
      <c r="Z48" s="9">
        <f>SUM(Z42:Z47)</f>
        <v/>
      </c>
      <c r="AA48" s="9">
        <f>SUM(AA42:AA47)</f>
        <v/>
      </c>
      <c r="AB48" s="9">
        <f>SUM(AB42:AB47)</f>
        <v/>
      </c>
      <c r="AC48" s="9">
        <f>SUM(AC42:AC47)</f>
        <v/>
      </c>
      <c r="AD48" s="9">
        <f>SUM(AD42:AD47)</f>
        <v/>
      </c>
      <c r="AE48" s="9">
        <f>SUM(AE42:AE47)</f>
        <v/>
      </c>
      <c r="AF48" s="9">
        <f>SUM(AF42:AF47)</f>
        <v/>
      </c>
      <c r="AG48" s="9">
        <f>SUM(AG42:AG47)</f>
        <v/>
      </c>
      <c r="AH48" s="9">
        <f>SUM(AH42:AH47)</f>
        <v/>
      </c>
      <c r="AI48" s="9">
        <f>SUM(AI42:AI47)</f>
        <v/>
      </c>
      <c r="AJ48" s="9">
        <f>SUM(AJ42:AJ47)</f>
        <v/>
      </c>
      <c r="AK48" s="9">
        <f>SUM(AK42:AK47)</f>
        <v/>
      </c>
      <c r="AL48" s="9">
        <f>SUM(AL42:AL47)</f>
        <v/>
      </c>
      <c r="AM48" s="9">
        <f>SUM(AM42:AM47)</f>
        <v/>
      </c>
      <c r="AN48" s="9">
        <f>SUM(AN42:AN47)</f>
        <v/>
      </c>
      <c r="AO48" s="9">
        <f>SUM(AO42:AO47)</f>
        <v/>
      </c>
      <c r="AP48" s="9">
        <f>SUM(AP42:AP47)</f>
        <v/>
      </c>
      <c r="AQ48" s="9">
        <f>SUM(AQ42:AQ47)</f>
        <v/>
      </c>
      <c r="AR48" s="9">
        <f>SUM(AR42:AR47)</f>
        <v/>
      </c>
      <c r="AS48" s="9">
        <f>SUM(AS42:AS47)</f>
        <v/>
      </c>
      <c r="AT48" s="9">
        <f>SUM(AT42:AT47)</f>
        <v/>
      </c>
      <c r="AU48" s="9">
        <f>SUM(AU42:AU47)</f>
        <v/>
      </c>
      <c r="AV48" s="9">
        <f>SUM(AV42:AV47)</f>
        <v/>
      </c>
      <c r="AW48" s="9">
        <f>SUM(AW42:AW47)</f>
        <v/>
      </c>
      <c r="AX48" s="9">
        <f>SUM(AX42:AX47)</f>
        <v/>
      </c>
      <c r="AY48" s="9">
        <f>SUM(AY42:AY47)</f>
        <v/>
      </c>
      <c r="AZ48" s="9">
        <f>SUM(AZ42:AZ47)</f>
        <v/>
      </c>
      <c r="BA48" s="9">
        <f>SUM(BA42:BA47)</f>
        <v/>
      </c>
      <c r="BB48" s="9">
        <f>SUM(BB42:BB47)</f>
        <v/>
      </c>
      <c r="BC48" s="9">
        <f>SUM(BC42:BC47)</f>
        <v/>
      </c>
      <c r="BD48" s="9">
        <f>SUM(BD42:BD47)</f>
        <v/>
      </c>
      <c r="BE48" s="9">
        <f>SUM(BE42:BE47)</f>
        <v/>
      </c>
      <c r="BF48" s="9">
        <f>IFERROR(BA48/AT48,0)</f>
        <v/>
      </c>
      <c r="BG48" s="9">
        <f>BE48/28*28</f>
        <v/>
      </c>
      <c r="BH48" s="9">
        <f>IFERROR(BB48/AU48,0)</f>
        <v/>
      </c>
    </row>
    <row r="50">
      <c r="A50" s="5" t="n"/>
      <c r="B50" s="5" t="n"/>
      <c r="C50" s="5" t="n"/>
      <c r="D50" s="5" t="inlineStr">
        <is>
          <t>БОЕВЫЕ ИСКУССТВА</t>
        </is>
      </c>
      <c r="E50" s="5" t="n"/>
      <c r="F50" s="5" t="n"/>
      <c r="G50" s="5" t="n"/>
      <c r="H50" s="5" t="n"/>
      <c r="I50" s="5" t="n"/>
      <c r="J50" s="5" t="n"/>
      <c r="K50" s="5" t="n"/>
      <c r="L50" s="5" t="n"/>
      <c r="M50" s="5" t="n"/>
      <c r="N50" s="5" t="n"/>
      <c r="O50" s="5" t="n"/>
      <c r="P50" s="5" t="n"/>
      <c r="Q50" s="5" t="n"/>
      <c r="R50" s="5" t="n"/>
      <c r="S50" s="5" t="n"/>
      <c r="T50" s="5" t="n"/>
      <c r="U50" s="5" t="n"/>
      <c r="V50" s="5" t="n"/>
      <c r="W50" s="5" t="n"/>
      <c r="X50" s="5" t="n"/>
      <c r="Y50" s="5" t="n"/>
      <c r="Z50" s="5" t="n"/>
      <c r="AA50" s="5" t="n"/>
      <c r="AB50" s="5" t="n"/>
      <c r="AC50" s="5" t="n"/>
      <c r="AD50" s="5" t="n"/>
      <c r="AE50" s="5" t="n"/>
      <c r="AF50" s="5" t="n"/>
      <c r="AG50" s="5" t="n"/>
      <c r="AH50" s="5" t="n"/>
      <c r="AI50" s="5" t="n"/>
      <c r="AJ50" s="5" t="n"/>
      <c r="AK50" s="5" t="n"/>
      <c r="AL50" s="5" t="n"/>
      <c r="AM50" s="5" t="n"/>
      <c r="AN50" s="5" t="n"/>
      <c r="AO50" s="5" t="n"/>
      <c r="AP50" s="5" t="n"/>
      <c r="AQ50" s="5" t="n"/>
      <c r="AR50" s="5" t="n"/>
      <c r="AS50" s="5" t="n"/>
      <c r="AT50" s="5" t="n"/>
      <c r="AU50" s="5" t="n"/>
      <c r="AV50" s="5" t="n"/>
      <c r="AW50" s="5" t="n"/>
      <c r="AX50" s="5" t="n"/>
      <c r="AY50" s="5" t="n"/>
      <c r="AZ50" s="5" t="n"/>
      <c r="BA50" s="5" t="n"/>
      <c r="BB50" s="5" t="n"/>
      <c r="BC50" s="5" t="n"/>
      <c r="BD50" s="5" t="n"/>
      <c r="BE50" s="5" t="n"/>
      <c r="BF50" s="5" t="n"/>
      <c r="BG50" s="5" t="n"/>
      <c r="BH50" s="5" t="n"/>
    </row>
    <row r="51">
      <c r="A51" s="4" t="inlineStr">
        <is>
          <t>№</t>
        </is>
      </c>
      <c r="B51" s="4" t="inlineStr">
        <is>
          <t>Дата начала</t>
        </is>
      </c>
      <c r="C51" s="4" t="inlineStr">
        <is>
          <t>Статус</t>
        </is>
      </c>
      <c r="D51" s="4" t="inlineStr">
        <is>
          <t>ФИО</t>
        </is>
      </c>
      <c r="E51" s="4" t="inlineStr">
        <is>
          <t>Факт $ из 1С</t>
        </is>
      </c>
      <c r="F51" s="4" t="inlineStr">
        <is>
          <t>Факт ПТ</t>
        </is>
      </c>
      <c r="G51" s="4" t="inlineStr">
        <is>
          <t>Факт $ МГ/секции</t>
        </is>
      </c>
      <c r="H51" s="4" t="inlineStr">
        <is>
          <t>Факт МГ/секции</t>
        </is>
      </c>
      <c r="I51" s="4" t="inlineStr">
        <is>
          <t>Факт ВПТ</t>
        </is>
      </c>
      <c r="J51" s="4" t="inlineStr">
        <is>
          <t>Тех. задание ПТ</t>
        </is>
      </c>
      <c r="K51" s="4" t="inlineStr">
        <is>
          <t>Тех задание $</t>
        </is>
      </c>
      <c r="L51" s="4" t="inlineStr">
        <is>
          <t>Тех. задание ВПТ</t>
        </is>
      </c>
      <c r="M51" s="4" t="inlineStr">
        <is>
          <t>Разница ПТ $</t>
        </is>
      </c>
      <c r="N51" s="4" t="inlineStr">
        <is>
          <t>Факт СПЛИТ</t>
        </is>
      </c>
      <c r="O51" s="4" t="inlineStr">
        <is>
          <t>Факт $ из 1С</t>
        </is>
      </c>
      <c r="P51" s="4" t="inlineStr">
        <is>
          <t>Факт ПТ</t>
        </is>
      </c>
      <c r="Q51" s="4" t="inlineStr">
        <is>
          <t>Факт $ МГ/секции</t>
        </is>
      </c>
      <c r="R51" s="4" t="inlineStr">
        <is>
          <t>Факт МГ/секции</t>
        </is>
      </c>
      <c r="S51" s="4" t="inlineStr">
        <is>
          <t>Факт ВПТ</t>
        </is>
      </c>
      <c r="T51" s="4" t="inlineStr">
        <is>
          <t>Тех. задание ПТ</t>
        </is>
      </c>
      <c r="U51" s="4" t="inlineStr">
        <is>
          <t>Тех задание $</t>
        </is>
      </c>
      <c r="V51" s="4" t="inlineStr">
        <is>
          <t>Тех. задание ВПТ</t>
        </is>
      </c>
      <c r="W51" s="4" t="inlineStr">
        <is>
          <t>Разница ПТ $</t>
        </is>
      </c>
      <c r="X51" s="4" t="inlineStr">
        <is>
          <t>Факт СПЛИТ</t>
        </is>
      </c>
      <c r="Y51" s="4" t="inlineStr">
        <is>
          <t>Факт $ из 1С</t>
        </is>
      </c>
      <c r="Z51" s="4" t="inlineStr">
        <is>
          <t>Факт ПТ</t>
        </is>
      </c>
      <c r="AA51" s="4" t="inlineStr">
        <is>
          <t>Факт $ МГ/секции</t>
        </is>
      </c>
      <c r="AB51" s="4" t="inlineStr">
        <is>
          <t>Факт МГ/секции</t>
        </is>
      </c>
      <c r="AC51" s="4" t="inlineStr">
        <is>
          <t>Факт ВПТ</t>
        </is>
      </c>
      <c r="AD51" s="4" t="inlineStr">
        <is>
          <t>Тех. задание ПТ</t>
        </is>
      </c>
      <c r="AE51" s="4" t="inlineStr">
        <is>
          <t>Тех задание $</t>
        </is>
      </c>
      <c r="AF51" s="4" t="inlineStr">
        <is>
          <t>Тех. задание ВПТ</t>
        </is>
      </c>
      <c r="AG51" s="4" t="inlineStr">
        <is>
          <t>Разница ПТ $</t>
        </is>
      </c>
      <c r="AH51" s="4" t="inlineStr">
        <is>
          <t>Факт СПЛИТ</t>
        </is>
      </c>
      <c r="AI51" s="4" t="inlineStr">
        <is>
          <t>Факт $ из 1С</t>
        </is>
      </c>
      <c r="AJ51" s="4" t="inlineStr">
        <is>
          <t>Факт ПТ</t>
        </is>
      </c>
      <c r="AK51" s="4" t="inlineStr">
        <is>
          <t>Факт $ МГ/секции</t>
        </is>
      </c>
      <c r="AL51" s="4" t="inlineStr">
        <is>
          <t>Факт МГ/секции</t>
        </is>
      </c>
      <c r="AM51" s="4" t="inlineStr">
        <is>
          <t>Факт ВПТ</t>
        </is>
      </c>
      <c r="AN51" s="4" t="inlineStr">
        <is>
          <t>Тех. задание ПТ</t>
        </is>
      </c>
      <c r="AO51" s="4" t="inlineStr">
        <is>
          <t>Тех задание $</t>
        </is>
      </c>
      <c r="AP51" s="4" t="inlineStr">
        <is>
          <t>Тех. задание ВПТ</t>
        </is>
      </c>
      <c r="AQ51" s="4" t="inlineStr">
        <is>
          <t>Разница ПТ $</t>
        </is>
      </c>
      <c r="AR51" s="4" t="inlineStr">
        <is>
          <t>Факт СПЛИТ</t>
        </is>
      </c>
      <c r="AS51" s="4" t="inlineStr"/>
      <c r="AT51" s="4" t="inlineStr">
        <is>
          <t>Тех. задание ПТ</t>
        </is>
      </c>
      <c r="AU51" s="4" t="inlineStr">
        <is>
          <t>Факт ПТ</t>
        </is>
      </c>
      <c r="AV51" s="4" t="inlineStr">
        <is>
          <t>Факт СПЛИТ</t>
        </is>
      </c>
      <c r="AW51" s="4" t="inlineStr">
        <is>
          <t>Тех. задание ВПТ</t>
        </is>
      </c>
      <c r="AX51" s="4" t="inlineStr">
        <is>
          <t>Факт ВПТ</t>
        </is>
      </c>
      <c r="AY51" s="4" t="inlineStr">
        <is>
          <t>Тех. задание</t>
        </is>
      </c>
      <c r="AZ51" s="4" t="inlineStr">
        <is>
          <t>Факт</t>
        </is>
      </c>
      <c r="BA51" s="4" t="inlineStr">
        <is>
          <t>Тех задание $</t>
        </is>
      </c>
      <c r="BB51" s="4" t="inlineStr">
        <is>
          <t>Факт ПТ 1С $</t>
        </is>
      </c>
      <c r="BC51" s="4" t="inlineStr">
        <is>
          <t>Факт МГ/секции 1С $</t>
        </is>
      </c>
      <c r="BD51" s="4" t="inlineStr">
        <is>
          <t>Прочие услуги $</t>
        </is>
      </c>
      <c r="BE51" s="4" t="inlineStr">
        <is>
          <t>Факт общий $</t>
        </is>
      </c>
      <c r="BF51" s="4" t="inlineStr">
        <is>
          <t>Средняя стоимость ПТ прошлого месяца $</t>
        </is>
      </c>
      <c r="BG51" s="4" t="inlineStr">
        <is>
          <t>Ранрейт $</t>
        </is>
      </c>
      <c r="BH51" s="4" t="inlineStr">
        <is>
          <t>Средняя стоимость ПТ на новый месяц</t>
        </is>
      </c>
    </row>
    <row r="52">
      <c r="A52" s="6" t="n">
        <v>34</v>
      </c>
      <c r="B52" s="6" t="inlineStr">
        <is>
          <t>2026-02-01</t>
        </is>
      </c>
      <c r="C52" s="6" t="inlineStr">
        <is>
          <t>ПТ</t>
        </is>
      </c>
      <c r="D52" s="6" t="inlineStr">
        <is>
          <t>Колесников Сергей Юрьевич</t>
        </is>
      </c>
      <c r="E52" s="7" t="n">
        <v>5857.5</v>
      </c>
      <c r="F52" s="7" t="n">
        <v>5</v>
      </c>
      <c r="G52" s="7" t="n">
        <v>20375</v>
      </c>
      <c r="H52" s="7" t="n">
        <v>34</v>
      </c>
      <c r="I52" s="7" t="n">
        <v>2</v>
      </c>
      <c r="J52" s="7" t="n">
        <v>46</v>
      </c>
      <c r="K52" s="7">
        <f>ROUND(J52*BF52/100,0)*100</f>
        <v/>
      </c>
      <c r="L52" s="7" t="n">
        <v>0</v>
      </c>
      <c r="M52" s="7">
        <f>E52-K52</f>
        <v/>
      </c>
      <c r="N52" s="7" t="n">
        <v>0</v>
      </c>
      <c r="O52" s="7" t="n">
        <v>17456.66</v>
      </c>
      <c r="P52" s="7" t="n">
        <v>15</v>
      </c>
      <c r="Q52" s="7" t="n">
        <v>19140</v>
      </c>
      <c r="R52" s="7" t="n">
        <v>32</v>
      </c>
      <c r="S52" s="7" t="n">
        <v>0</v>
      </c>
      <c r="T52" s="7" t="n">
        <v>46</v>
      </c>
      <c r="U52" s="7">
        <f>ROUND(T52*BF52/100,0)*100</f>
        <v/>
      </c>
      <c r="V52" s="7" t="n">
        <v>0</v>
      </c>
      <c r="W52" s="7">
        <f>O52-U52</f>
        <v/>
      </c>
      <c r="X52" s="7" t="n">
        <v>0</v>
      </c>
      <c r="Y52" s="7" t="n">
        <v>10429.17</v>
      </c>
      <c r="Z52" s="7" t="n">
        <v>9</v>
      </c>
      <c r="AA52" s="7" t="n">
        <v>21440</v>
      </c>
      <c r="AB52" s="7" t="n">
        <v>36</v>
      </c>
      <c r="AC52" s="7" t="n">
        <v>0</v>
      </c>
      <c r="AD52" s="7" t="n">
        <v>46</v>
      </c>
      <c r="AE52" s="7">
        <f>ROUND(AD52*BF52/100,0)*100</f>
        <v/>
      </c>
      <c r="AF52" s="7" t="n">
        <v>0</v>
      </c>
      <c r="AG52" s="7">
        <f>Y52-AE52</f>
        <v/>
      </c>
      <c r="AH52" s="7" t="n">
        <v>0</v>
      </c>
      <c r="AI52" s="7" t="n">
        <v>16410.84</v>
      </c>
      <c r="AJ52" s="7" t="n">
        <v>14</v>
      </c>
      <c r="AK52" s="7" t="n">
        <v>20645</v>
      </c>
      <c r="AL52" s="7" t="n">
        <v>35</v>
      </c>
      <c r="AM52" s="7" t="n">
        <v>1</v>
      </c>
      <c r="AN52" s="7" t="n">
        <v>46</v>
      </c>
      <c r="AO52" s="7">
        <f>ROUND(AN52*BF52/100,0)*100</f>
        <v/>
      </c>
      <c r="AP52" s="7" t="n">
        <v>0</v>
      </c>
      <c r="AQ52" s="7">
        <f>AI52-AO52</f>
        <v/>
      </c>
      <c r="AR52" s="7" t="n">
        <v>0</v>
      </c>
      <c r="AS52" s="6" t="n"/>
      <c r="AT52" s="7">
        <f>SUM(J52,T52,AD52,AN52)</f>
        <v/>
      </c>
      <c r="AU52" s="7">
        <f>SUM(F52,P52,Z52,AJ52)</f>
        <v/>
      </c>
      <c r="AV52" s="7">
        <f>SUM(N52,X52,AH52,AR52)</f>
        <v/>
      </c>
      <c r="AW52" s="7">
        <f>SUM(L52,V52,AF52,AP52)</f>
        <v/>
      </c>
      <c r="AX52" s="7">
        <f>SUM(I52,S52,AC52,AM52)</f>
        <v/>
      </c>
      <c r="AY52" s="7" t="n">
        <v>0</v>
      </c>
      <c r="AZ52" s="7">
        <f>SUM(H52,R52,AB52,AL52)</f>
        <v/>
      </c>
      <c r="BA52" s="7">
        <f>SUM(K52,U52,AE52,AO52)</f>
        <v/>
      </c>
      <c r="BB52" s="7">
        <f>SUM(E52,O52,Y52,AI52)</f>
        <v/>
      </c>
      <c r="BC52" s="7">
        <f>SUM(G52,Q52,AA52,AK52)</f>
        <v/>
      </c>
      <c r="BD52" s="7" t="n">
        <v>0</v>
      </c>
      <c r="BE52" s="7">
        <f>BB52+BC52+BD52</f>
        <v/>
      </c>
      <c r="BF52" s="7" t="n">
        <v>721.763010752688</v>
      </c>
      <c r="BG52" s="7">
        <f>BE52/28*28</f>
        <v/>
      </c>
      <c r="BH52" s="7">
        <f>IFERROR(BB52/AU52,0)</f>
        <v/>
      </c>
    </row>
    <row r="53">
      <c r="A53" s="6" t="n">
        <v>35</v>
      </c>
      <c r="B53" s="6" t="inlineStr">
        <is>
          <t>2026-02-01</t>
        </is>
      </c>
      <c r="C53" s="6" t="inlineStr">
        <is>
          <t>ПТ</t>
        </is>
      </c>
      <c r="D53" s="6" t="inlineStr">
        <is>
          <t>Овчинников Степан Анатольевич</t>
        </is>
      </c>
      <c r="E53" s="7" t="n">
        <v>3563.34</v>
      </c>
      <c r="F53" s="7" t="n">
        <v>2</v>
      </c>
      <c r="G53" s="7" t="n">
        <v>8668.75</v>
      </c>
      <c r="H53" s="7" t="n">
        <v>11</v>
      </c>
      <c r="I53" s="7" t="n">
        <v>0</v>
      </c>
      <c r="J53" s="7" t="n">
        <v>60</v>
      </c>
      <c r="K53" s="7">
        <f>ROUND(J53*BF53/100,0)*100</f>
        <v/>
      </c>
      <c r="L53" s="7" t="n">
        <v>0</v>
      </c>
      <c r="M53" s="7">
        <f>E53-K53</f>
        <v/>
      </c>
      <c r="N53" s="7" t="n">
        <v>0</v>
      </c>
      <c r="O53" s="7" t="n">
        <v>2090</v>
      </c>
      <c r="P53" s="7" t="n">
        <v>1</v>
      </c>
      <c r="Q53" s="7" t="n">
        <v>50298.75</v>
      </c>
      <c r="R53" s="7" t="n">
        <v>82</v>
      </c>
      <c r="S53" s="7" t="n">
        <v>0</v>
      </c>
      <c r="T53" s="7" t="n">
        <v>60</v>
      </c>
      <c r="U53" s="7">
        <f>ROUND(T53*BF53/100,0)*100</f>
        <v/>
      </c>
      <c r="V53" s="7" t="n">
        <v>0</v>
      </c>
      <c r="W53" s="7">
        <f>O53-U53</f>
        <v/>
      </c>
      <c r="X53" s="7" t="n">
        <v>0</v>
      </c>
      <c r="Y53" s="7" t="n">
        <v>3871.67</v>
      </c>
      <c r="Z53" s="7" t="n">
        <v>3</v>
      </c>
      <c r="AA53" s="7" t="n">
        <v>45348.75</v>
      </c>
      <c r="AB53" s="7" t="n">
        <v>69</v>
      </c>
      <c r="AC53" s="7" t="n">
        <v>0</v>
      </c>
      <c r="AD53" s="7" t="n">
        <v>60</v>
      </c>
      <c r="AE53" s="7">
        <f>ROUND(AD53*BF53/100,0)*100</f>
        <v/>
      </c>
      <c r="AF53" s="7" t="n">
        <v>0</v>
      </c>
      <c r="AG53" s="7">
        <f>Y53-AE53</f>
        <v/>
      </c>
      <c r="AH53" s="7" t="n">
        <v>1</v>
      </c>
      <c r="AI53" s="7" t="n">
        <v>1781.66</v>
      </c>
      <c r="AJ53" s="7" t="n">
        <v>1</v>
      </c>
      <c r="AK53" s="7" t="n">
        <v>38025</v>
      </c>
      <c r="AL53" s="7" t="n">
        <v>62</v>
      </c>
      <c r="AM53" s="7" t="n">
        <v>0</v>
      </c>
      <c r="AN53" s="7" t="n">
        <v>60</v>
      </c>
      <c r="AO53" s="7">
        <f>ROUND(AN53*BF53/100,0)*100</f>
        <v/>
      </c>
      <c r="AP53" s="7" t="n">
        <v>0</v>
      </c>
      <c r="AQ53" s="7">
        <f>AI53-AO53</f>
        <v/>
      </c>
      <c r="AR53" s="7" t="n">
        <v>0</v>
      </c>
      <c r="AS53" s="6" t="n"/>
      <c r="AT53" s="7">
        <f>SUM(J53,T53,AD53,AN53)</f>
        <v/>
      </c>
      <c r="AU53" s="7">
        <f>SUM(F53,P53,Z53,AJ53)</f>
        <v/>
      </c>
      <c r="AV53" s="7">
        <f>SUM(N53,X53,AH53,AR53)</f>
        <v/>
      </c>
      <c r="AW53" s="7">
        <f>SUM(L53,V53,AF53,AP53)</f>
        <v/>
      </c>
      <c r="AX53" s="7">
        <f>SUM(I53,S53,AC53,AM53)</f>
        <v/>
      </c>
      <c r="AY53" s="7" t="n">
        <v>0</v>
      </c>
      <c r="AZ53" s="7">
        <f>SUM(H53,R53,AB53,AL53)</f>
        <v/>
      </c>
      <c r="BA53" s="7">
        <f>SUM(K53,U53,AE53,AO53)</f>
        <v/>
      </c>
      <c r="BB53" s="7">
        <f>SUM(E53,O53,Y53,AI53)</f>
        <v/>
      </c>
      <c r="BC53" s="7">
        <f>SUM(G53,Q53,AA53,AK53)</f>
        <v/>
      </c>
      <c r="BD53" s="7" t="n">
        <v>0</v>
      </c>
      <c r="BE53" s="7">
        <f>BB53+BC53+BD53</f>
        <v/>
      </c>
      <c r="BF53" s="7" t="n">
        <v>671.9260165975103</v>
      </c>
      <c r="BG53" s="7">
        <f>BE53/28*28</f>
        <v/>
      </c>
      <c r="BH53" s="7">
        <f>IFERROR(BB53/AU53,0)</f>
        <v/>
      </c>
    </row>
    <row r="54">
      <c r="A54" s="8" t="n"/>
      <c r="B54" s="8" t="n"/>
      <c r="C54" s="8" t="n"/>
      <c r="D54" s="8" t="inlineStr">
        <is>
          <t>Итого БИ</t>
        </is>
      </c>
      <c r="E54" s="9">
        <f>SUM(E52:E53)</f>
        <v/>
      </c>
      <c r="F54" s="9">
        <f>SUM(F52:F53)</f>
        <v/>
      </c>
      <c r="G54" s="9">
        <f>SUM(G52:G53)</f>
        <v/>
      </c>
      <c r="H54" s="9">
        <f>SUM(H52:H53)</f>
        <v/>
      </c>
      <c r="I54" s="9">
        <f>SUM(I52:I53)</f>
        <v/>
      </c>
      <c r="J54" s="9">
        <f>SUM(J52:J53)</f>
        <v/>
      </c>
      <c r="K54" s="9">
        <f>SUM(K52:K53)</f>
        <v/>
      </c>
      <c r="L54" s="9">
        <f>SUM(L52:L53)</f>
        <v/>
      </c>
      <c r="M54" s="9">
        <f>SUM(M52:M53)</f>
        <v/>
      </c>
      <c r="N54" s="9">
        <f>SUM(N52:N53)</f>
        <v/>
      </c>
      <c r="O54" s="9">
        <f>SUM(O52:O53)</f>
        <v/>
      </c>
      <c r="P54" s="9">
        <f>SUM(P52:P53)</f>
        <v/>
      </c>
      <c r="Q54" s="9">
        <f>SUM(Q52:Q53)</f>
        <v/>
      </c>
      <c r="R54" s="9">
        <f>SUM(R52:R53)</f>
        <v/>
      </c>
      <c r="S54" s="9">
        <f>SUM(S52:S53)</f>
        <v/>
      </c>
      <c r="T54" s="9">
        <f>SUM(T52:T53)</f>
        <v/>
      </c>
      <c r="U54" s="9">
        <f>SUM(U52:U53)</f>
        <v/>
      </c>
      <c r="V54" s="9">
        <f>SUM(V52:V53)</f>
        <v/>
      </c>
      <c r="W54" s="9">
        <f>SUM(W52:W53)</f>
        <v/>
      </c>
      <c r="X54" s="9">
        <f>SUM(X52:X53)</f>
        <v/>
      </c>
      <c r="Y54" s="9">
        <f>SUM(Y52:Y53)</f>
        <v/>
      </c>
      <c r="Z54" s="9">
        <f>SUM(Z52:Z53)</f>
        <v/>
      </c>
      <c r="AA54" s="9">
        <f>SUM(AA52:AA53)</f>
        <v/>
      </c>
      <c r="AB54" s="9">
        <f>SUM(AB52:AB53)</f>
        <v/>
      </c>
      <c r="AC54" s="9">
        <f>SUM(AC52:AC53)</f>
        <v/>
      </c>
      <c r="AD54" s="9">
        <f>SUM(AD52:AD53)</f>
        <v/>
      </c>
      <c r="AE54" s="9">
        <f>SUM(AE52:AE53)</f>
        <v/>
      </c>
      <c r="AF54" s="9">
        <f>SUM(AF52:AF53)</f>
        <v/>
      </c>
      <c r="AG54" s="9">
        <f>SUM(AG52:AG53)</f>
        <v/>
      </c>
      <c r="AH54" s="9">
        <f>SUM(AH52:AH53)</f>
        <v/>
      </c>
      <c r="AI54" s="9">
        <f>SUM(AI52:AI53)</f>
        <v/>
      </c>
      <c r="AJ54" s="9">
        <f>SUM(AJ52:AJ53)</f>
        <v/>
      </c>
      <c r="AK54" s="9">
        <f>SUM(AK52:AK53)</f>
        <v/>
      </c>
      <c r="AL54" s="9">
        <f>SUM(AL52:AL53)</f>
        <v/>
      </c>
      <c r="AM54" s="9">
        <f>SUM(AM52:AM53)</f>
        <v/>
      </c>
      <c r="AN54" s="9">
        <f>SUM(AN52:AN53)</f>
        <v/>
      </c>
      <c r="AO54" s="9">
        <f>SUM(AO52:AO53)</f>
        <v/>
      </c>
      <c r="AP54" s="9">
        <f>SUM(AP52:AP53)</f>
        <v/>
      </c>
      <c r="AQ54" s="9">
        <f>SUM(AQ52:AQ53)</f>
        <v/>
      </c>
      <c r="AR54" s="9">
        <f>SUM(AR52:AR53)</f>
        <v/>
      </c>
      <c r="AS54" s="9">
        <f>SUM(AS52:AS53)</f>
        <v/>
      </c>
      <c r="AT54" s="9">
        <f>SUM(AT52:AT53)</f>
        <v/>
      </c>
      <c r="AU54" s="9">
        <f>SUM(AU52:AU53)</f>
        <v/>
      </c>
      <c r="AV54" s="9">
        <f>SUM(AV52:AV53)</f>
        <v/>
      </c>
      <c r="AW54" s="9">
        <f>SUM(AW52:AW53)</f>
        <v/>
      </c>
      <c r="AX54" s="9">
        <f>SUM(AX52:AX53)</f>
        <v/>
      </c>
      <c r="AY54" s="9">
        <f>SUM(AY52:AY53)</f>
        <v/>
      </c>
      <c r="AZ54" s="9">
        <f>SUM(AZ52:AZ53)</f>
        <v/>
      </c>
      <c r="BA54" s="9">
        <f>SUM(BA52:BA53)</f>
        <v/>
      </c>
      <c r="BB54" s="9">
        <f>SUM(BB52:BB53)</f>
        <v/>
      </c>
      <c r="BC54" s="9">
        <f>SUM(BC52:BC53)</f>
        <v/>
      </c>
      <c r="BD54" s="9">
        <f>SUM(BD52:BD53)</f>
        <v/>
      </c>
      <c r="BE54" s="9">
        <f>SUM(BE52:BE53)</f>
        <v/>
      </c>
      <c r="BF54" s="9">
        <f>IFERROR(BA54/AT54,0)</f>
        <v/>
      </c>
      <c r="BG54" s="9">
        <f>BE54/28*28</f>
        <v/>
      </c>
      <c r="BH54" s="9">
        <f>IFERROR(BB54/AU54,0)</f>
        <v/>
      </c>
    </row>
    <row r="56">
      <c r="A56" s="10" t="n"/>
      <c r="B56" s="10" t="n"/>
      <c r="C56" s="10" t="n"/>
      <c r="D56" s="10" t="inlineStr">
        <is>
          <t>Итого</t>
        </is>
      </c>
      <c r="E56" s="11">
        <f>SUM(E17,E38,E48,E54)</f>
        <v/>
      </c>
      <c r="F56" s="11">
        <f>SUM(F17,F38,F48,F54)</f>
        <v/>
      </c>
      <c r="G56" s="11">
        <f>SUM(G17,G38,G48,G54)</f>
        <v/>
      </c>
      <c r="H56" s="11">
        <f>SUM(H17,H38,H48,H54)</f>
        <v/>
      </c>
      <c r="I56" s="11">
        <f>SUM(I17,I38,I48,I54)</f>
        <v/>
      </c>
      <c r="J56" s="11">
        <f>SUM(J17,J38,J48,J54)</f>
        <v/>
      </c>
      <c r="K56" s="11">
        <f>SUM(K17,K38,K48,K54)</f>
        <v/>
      </c>
      <c r="L56" s="11">
        <f>SUM(L17,L38,L48,L54)</f>
        <v/>
      </c>
      <c r="M56" s="11">
        <f>SUM(M17,M38,M48,M54)</f>
        <v/>
      </c>
      <c r="N56" s="11">
        <f>SUM(N17,N38,N48,N54)</f>
        <v/>
      </c>
      <c r="O56" s="11">
        <f>SUM(O17,O38,O48,O54)</f>
        <v/>
      </c>
      <c r="P56" s="11">
        <f>SUM(P17,P38,P48,P54)</f>
        <v/>
      </c>
      <c r="Q56" s="11">
        <f>SUM(Q17,Q38,Q48,Q54)</f>
        <v/>
      </c>
      <c r="R56" s="11">
        <f>SUM(R17,R38,R48,R54)</f>
        <v/>
      </c>
      <c r="S56" s="11">
        <f>SUM(S17,S38,S48,S54)</f>
        <v/>
      </c>
      <c r="T56" s="11">
        <f>SUM(T17,T38,T48,T54)</f>
        <v/>
      </c>
      <c r="U56" s="11">
        <f>SUM(U17,U38,U48,U54)</f>
        <v/>
      </c>
      <c r="V56" s="11">
        <f>SUM(V17,V38,V48,V54)</f>
        <v/>
      </c>
      <c r="W56" s="11">
        <f>SUM(W17,W38,W48,W54)</f>
        <v/>
      </c>
      <c r="X56" s="11">
        <f>SUM(X17,X38,X48,X54)</f>
        <v/>
      </c>
      <c r="Y56" s="11">
        <f>SUM(Y17,Y38,Y48,Y54)</f>
        <v/>
      </c>
      <c r="Z56" s="11">
        <f>SUM(Z17,Z38,Z48,Z54)</f>
        <v/>
      </c>
      <c r="AA56" s="11">
        <f>SUM(AA17,AA38,AA48,AA54)</f>
        <v/>
      </c>
      <c r="AB56" s="11">
        <f>SUM(AB17,AB38,AB48,AB54)</f>
        <v/>
      </c>
      <c r="AC56" s="11">
        <f>SUM(AC17,AC38,AC48,AC54)</f>
        <v/>
      </c>
      <c r="AD56" s="11">
        <f>SUM(AD17,AD38,AD48,AD54)</f>
        <v/>
      </c>
      <c r="AE56" s="11">
        <f>SUM(AE17,AE38,AE48,AE54)</f>
        <v/>
      </c>
      <c r="AF56" s="11">
        <f>SUM(AF17,AF38,AF48,AF54)</f>
        <v/>
      </c>
      <c r="AG56" s="11">
        <f>SUM(AG17,AG38,AG48,AG54)</f>
        <v/>
      </c>
      <c r="AH56" s="11">
        <f>SUM(AH17,AH38,AH48,AH54)</f>
        <v/>
      </c>
      <c r="AI56" s="11">
        <f>SUM(AI17,AI38,AI48,AI54)</f>
        <v/>
      </c>
      <c r="AJ56" s="11">
        <f>SUM(AJ17,AJ38,AJ48,AJ54)</f>
        <v/>
      </c>
      <c r="AK56" s="11">
        <f>SUM(AK17,AK38,AK48,AK54)</f>
        <v/>
      </c>
      <c r="AL56" s="11">
        <f>SUM(AL17,AL38,AL48,AL54)</f>
        <v/>
      </c>
      <c r="AM56" s="11">
        <f>SUM(AM17,AM38,AM48,AM54)</f>
        <v/>
      </c>
      <c r="AN56" s="11">
        <f>SUM(AN17,AN38,AN48,AN54)</f>
        <v/>
      </c>
      <c r="AO56" s="11">
        <f>SUM(AO17,AO38,AO48,AO54)</f>
        <v/>
      </c>
      <c r="AP56" s="11">
        <f>SUM(AP17,AP38,AP48,AP54)</f>
        <v/>
      </c>
      <c r="AQ56" s="11">
        <f>SUM(AQ17,AQ38,AQ48,AQ54)</f>
        <v/>
      </c>
      <c r="AR56" s="11">
        <f>SUM(AR17,AR38,AR48,AR54)</f>
        <v/>
      </c>
      <c r="AS56" s="11">
        <f>SUM(AS17,AS38,AS48,AS54)</f>
        <v/>
      </c>
      <c r="AT56" s="11">
        <f>SUM(AT17,AT38,AT48,AT54)</f>
        <v/>
      </c>
      <c r="AU56" s="11">
        <f>SUM(AU17,AU38,AU48,AU54)</f>
        <v/>
      </c>
      <c r="AV56" s="11">
        <f>SUM(AV17,AV38,AV48,AV54)</f>
        <v/>
      </c>
      <c r="AW56" s="11">
        <f>SUM(AW17,AW38,AW48,AW54)</f>
        <v/>
      </c>
      <c r="AX56" s="11">
        <f>SUM(AX17,AX38,AX48,AX54)</f>
        <v/>
      </c>
      <c r="AY56" s="11">
        <f>SUM(AY17,AY38,AY48,AY54)</f>
        <v/>
      </c>
      <c r="AZ56" s="11">
        <f>SUM(AZ17,AZ38,AZ48,AZ54)</f>
        <v/>
      </c>
      <c r="BA56" s="11">
        <f>SUM(BA17,BA38,BA48,BA54)</f>
        <v/>
      </c>
      <c r="BB56" s="11">
        <f>SUM(BB17,BB38,BB48,BB54)</f>
        <v/>
      </c>
      <c r="BC56" s="11">
        <f>SUM(BC17,BC38,BC48,BC54)</f>
        <v/>
      </c>
      <c r="BD56" s="11">
        <f>SUM(BD17,BD38,BD48,BD54)</f>
        <v/>
      </c>
      <c r="BE56" s="11">
        <f>SUM(BE17,BE38,BE48,BE54)</f>
        <v/>
      </c>
      <c r="BF56" s="11">
        <f>IFERROR(BA56/AT56,0)</f>
        <v/>
      </c>
      <c r="BG56" s="11">
        <f>BE56/28*28</f>
        <v/>
      </c>
      <c r="BH56" s="11">
        <f>IFERROR(BB56/AU56,0)</f>
        <v/>
      </c>
    </row>
  </sheetData>
  <mergeCells count="8">
    <mergeCell ref="AY3:AZ3"/>
    <mergeCell ref="AW3:AX3"/>
    <mergeCell ref="BA3:BH3"/>
    <mergeCell ref="E3:N3"/>
    <mergeCell ref="AI3:AR3"/>
    <mergeCell ref="AT3:AV3"/>
    <mergeCell ref="Y3:AH3"/>
    <mergeCell ref="O3:X3"/>
  </mergeCells>
  <conditionalFormatting sqref="M7:M16">
    <cfRule type="dataBar" priority="1">
      <dataBar showValue="1">
        <cfvo type="num" val="0"/>
        <cfvo type="num" val="0"/>
        <color rgb="00D8B4FE"/>
      </dataBar>
    </cfRule>
  </conditionalFormatting>
  <conditionalFormatting sqref="M21:M37">
    <cfRule type="dataBar" priority="2">
      <dataBar showValue="1">
        <cfvo type="num" val="0"/>
        <cfvo type="num" val="0"/>
        <color rgb="00D8B4FE"/>
      </dataBar>
    </cfRule>
  </conditionalFormatting>
  <conditionalFormatting sqref="M42:M47">
    <cfRule type="dataBar" priority="3">
      <dataBar showValue="1">
        <cfvo type="num" val="0"/>
        <cfvo type="num" val="0"/>
        <color rgb="00D8B4FE"/>
      </dataBar>
    </cfRule>
  </conditionalFormatting>
  <conditionalFormatting sqref="M52:M53">
    <cfRule type="dataBar" priority="4">
      <dataBar showValue="1">
        <cfvo type="num" val="0"/>
        <cfvo type="num" val="0"/>
        <color rgb="00D8B4FE"/>
      </dataBar>
    </cfRule>
  </conditionalFormatting>
  <conditionalFormatting sqref="W7:W16">
    <cfRule type="dataBar" priority="5">
      <dataBar showValue="1">
        <cfvo type="num" val="0"/>
        <cfvo type="num" val="0"/>
        <color rgb="00D8B4FE"/>
      </dataBar>
    </cfRule>
  </conditionalFormatting>
  <conditionalFormatting sqref="W21:W37">
    <cfRule type="dataBar" priority="6">
      <dataBar showValue="1">
        <cfvo type="num" val="0"/>
        <cfvo type="num" val="0"/>
        <color rgb="00D8B4FE"/>
      </dataBar>
    </cfRule>
  </conditionalFormatting>
  <conditionalFormatting sqref="W42:W47">
    <cfRule type="dataBar" priority="7">
      <dataBar showValue="1">
        <cfvo type="num" val="0"/>
        <cfvo type="num" val="0"/>
        <color rgb="00D8B4FE"/>
      </dataBar>
    </cfRule>
  </conditionalFormatting>
  <conditionalFormatting sqref="W52:W53">
    <cfRule type="dataBar" priority="8">
      <dataBar showValue="1">
        <cfvo type="num" val="0"/>
        <cfvo type="num" val="0"/>
        <color rgb="00D8B4FE"/>
      </dataBar>
    </cfRule>
  </conditionalFormatting>
  <conditionalFormatting sqref="AG7:AG16">
    <cfRule type="dataBar" priority="9">
      <dataBar showValue="1">
        <cfvo type="num" val="0"/>
        <cfvo type="num" val="0"/>
        <color rgb="00D8B4FE"/>
      </dataBar>
    </cfRule>
  </conditionalFormatting>
  <conditionalFormatting sqref="AG21:AG37">
    <cfRule type="dataBar" priority="10">
      <dataBar showValue="1">
        <cfvo type="num" val="0"/>
        <cfvo type="num" val="0"/>
        <color rgb="00D8B4FE"/>
      </dataBar>
    </cfRule>
  </conditionalFormatting>
  <conditionalFormatting sqref="AG42:AG47">
    <cfRule type="dataBar" priority="11">
      <dataBar showValue="1">
        <cfvo type="num" val="0"/>
        <cfvo type="num" val="0"/>
        <color rgb="00D8B4FE"/>
      </dataBar>
    </cfRule>
  </conditionalFormatting>
  <conditionalFormatting sqref="AG52:AG53">
    <cfRule type="dataBar" priority="12">
      <dataBar showValue="1">
        <cfvo type="num" val="0"/>
        <cfvo type="num" val="0"/>
        <color rgb="00D8B4FE"/>
      </dataBar>
    </cfRule>
  </conditionalFormatting>
  <conditionalFormatting sqref="AQ7:AQ16">
    <cfRule type="dataBar" priority="13">
      <dataBar showValue="1">
        <cfvo type="num" val="0"/>
        <cfvo type="num" val="0"/>
        <color rgb="00D8B4FE"/>
      </dataBar>
    </cfRule>
  </conditionalFormatting>
  <conditionalFormatting sqref="AQ21:AQ37">
    <cfRule type="dataBar" priority="14">
      <dataBar showValue="1">
        <cfvo type="num" val="0"/>
        <cfvo type="num" val="0"/>
        <color rgb="00D8B4FE"/>
      </dataBar>
    </cfRule>
  </conditionalFormatting>
  <conditionalFormatting sqref="AQ42:AQ47">
    <cfRule type="dataBar" priority="15">
      <dataBar showValue="1">
        <cfvo type="num" val="0"/>
        <cfvo type="num" val="0"/>
        <color rgb="00D8B4FE"/>
      </dataBar>
    </cfRule>
  </conditionalFormatting>
  <conditionalFormatting sqref="AQ52:AQ53">
    <cfRule type="dataBar" priority="16">
      <dataBar showValue="1">
        <cfvo type="num" val="0"/>
        <cfvo type="num" val="0"/>
        <color rgb="00D8B4FE"/>
      </dataBar>
    </cfRule>
  </conditionalFormatting>
  <conditionalFormatting sqref="BG7:BG16">
    <cfRule type="dataBar" priority="17">
      <dataBar showValue="1">
        <cfvo type="num" val="0"/>
        <cfvo type="max"/>
        <color rgb="00B7E4C7"/>
      </dataBar>
    </cfRule>
  </conditionalFormatting>
  <conditionalFormatting sqref="BG21:BG37">
    <cfRule type="dataBar" priority="18">
      <dataBar showValue="1">
        <cfvo type="num" val="0"/>
        <cfvo type="max"/>
        <color rgb="00B7E4C7"/>
      </dataBar>
    </cfRule>
  </conditionalFormatting>
  <conditionalFormatting sqref="BG42:BG47">
    <cfRule type="dataBar" priority="19">
      <dataBar showValue="1">
        <cfvo type="num" val="0"/>
        <cfvo type="max"/>
        <color rgb="00B7E4C7"/>
      </dataBar>
    </cfRule>
  </conditionalFormatting>
  <conditionalFormatting sqref="BG52:BG53">
    <cfRule type="dataBar" priority="20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93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01.02.2026 — 28.02.2026</t>
        </is>
      </c>
    </row>
    <row r="3">
      <c r="A3" t="inlineStr">
        <is>
          <t>Дата контроля: 28.02.2026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3143515.340000001</v>
      </c>
    </row>
    <row r="7">
      <c r="A7" s="6" t="inlineStr">
        <is>
          <t>План суммы</t>
        </is>
      </c>
      <c r="B7" s="14" t="n">
        <v>3246900</v>
      </c>
    </row>
    <row r="8">
      <c r="A8" s="6" t="inlineStr">
        <is>
          <t>Выполнение суммы</t>
        </is>
      </c>
      <c r="B8" s="15" t="n">
        <v>0.9681589639348304</v>
      </c>
    </row>
    <row r="9">
      <c r="A9" s="6" t="inlineStr">
        <is>
          <t>Факт тренировок</t>
        </is>
      </c>
      <c r="B9" s="14" t="n">
        <v>3010</v>
      </c>
    </row>
    <row r="10">
      <c r="A10" s="6" t="inlineStr">
        <is>
          <t>План тренировок</t>
        </is>
      </c>
      <c r="B10" s="14" t="n">
        <v>3114</v>
      </c>
    </row>
    <row r="11">
      <c r="A11" s="6" t="inlineStr">
        <is>
          <t>Выполнение тренировок</t>
        </is>
      </c>
      <c r="B11" s="15" t="n">
        <v>0.9666024405908799</v>
      </c>
    </row>
    <row r="12">
      <c r="A12" s="6" t="inlineStr">
        <is>
          <t>Дней прошло</t>
        </is>
      </c>
      <c r="B12" s="14" t="inlineStr">
        <is>
          <t>28 / 28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БАС</t>
        </is>
      </c>
      <c r="B17" s="7" t="n">
        <v>825</v>
      </c>
      <c r="C17" s="7" t="n">
        <v>762</v>
      </c>
      <c r="D17" s="17" t="n">
        <v>0.9236363636363636</v>
      </c>
      <c r="E17" s="7" t="n">
        <v>865400</v>
      </c>
      <c r="F17" s="7" t="n">
        <v>800032.0999999996</v>
      </c>
      <c r="G17" s="17" t="n">
        <v>0.9244651028426157</v>
      </c>
      <c r="H17" s="7" t="n">
        <v>800032.0999999996</v>
      </c>
      <c r="I17" s="7" t="n">
        <v>-65367.90000000037</v>
      </c>
    </row>
    <row r="18">
      <c r="A18" s="6" t="inlineStr">
        <is>
          <t>ТЗ</t>
        </is>
      </c>
      <c r="B18" s="7" t="n">
        <v>1481</v>
      </c>
      <c r="C18" s="7" t="n">
        <v>1450</v>
      </c>
      <c r="D18" s="17" t="n">
        <v>0.9790681971640783</v>
      </c>
      <c r="E18" s="7" t="n">
        <v>1711000</v>
      </c>
      <c r="F18" s="7" t="n">
        <v>1677768.610000001</v>
      </c>
      <c r="G18" s="17" t="n">
        <v>0.9805777966101704</v>
      </c>
      <c r="H18" s="7" t="n">
        <v>1677768.610000001</v>
      </c>
      <c r="I18" s="7" t="n">
        <v>-33231.3899999985</v>
      </c>
    </row>
    <row r="19">
      <c r="A19" s="6" t="inlineStr">
        <is>
          <t>ГП</t>
        </is>
      </c>
      <c r="B19" s="7" t="n">
        <v>381</v>
      </c>
      <c r="C19" s="7" t="n">
        <v>383</v>
      </c>
      <c r="D19" s="17" t="n">
        <v>1.005249343832021</v>
      </c>
      <c r="E19" s="7" t="n">
        <v>374200</v>
      </c>
      <c r="F19" s="7" t="n">
        <v>377542.54</v>
      </c>
      <c r="G19" s="17" t="n">
        <v>1.008932495991449</v>
      </c>
      <c r="H19" s="7" t="n">
        <v>377542.54</v>
      </c>
      <c r="I19" s="7" t="n">
        <v>3342.540000000037</v>
      </c>
    </row>
    <row r="20">
      <c r="A20" s="6" t="inlineStr">
        <is>
          <t>БИ</t>
        </is>
      </c>
      <c r="B20" s="7" t="n">
        <v>427</v>
      </c>
      <c r="C20" s="7" t="n">
        <v>415</v>
      </c>
      <c r="D20" s="17" t="n">
        <v>0.9718969555035128</v>
      </c>
      <c r="E20" s="7" t="n">
        <v>296300</v>
      </c>
      <c r="F20" s="7" t="n">
        <v>288172.09</v>
      </c>
      <c r="G20" s="17" t="n">
        <v>0.9725686466419169</v>
      </c>
      <c r="H20" s="7" t="n">
        <v>288172.09</v>
      </c>
      <c r="I20" s="7" t="n">
        <v>-8127.910000000033</v>
      </c>
    </row>
    <row r="24">
      <c r="A24" s="16" t="inlineStr">
        <is>
          <t>Выполнение плана тренерами</t>
        </is>
      </c>
    </row>
    <row r="25">
      <c r="A25" s="13" t="inlineStr">
        <is>
          <t>Подразделение</t>
        </is>
      </c>
      <c r="B25" s="13" t="inlineStr">
        <is>
          <t>Тренер</t>
        </is>
      </c>
      <c r="C25" s="13" t="inlineStr">
        <is>
          <t>План трен.</t>
        </is>
      </c>
      <c r="D25" s="13" t="inlineStr">
        <is>
          <t>Факт трен.</t>
        </is>
      </c>
      <c r="E25" s="13" t="inlineStr">
        <is>
          <t>Выполнение трен.</t>
        </is>
      </c>
      <c r="F25" s="13" t="inlineStr">
        <is>
          <t>План ₽</t>
        </is>
      </c>
      <c r="G25" s="13" t="inlineStr">
        <is>
          <t>Факт ₽</t>
        </is>
      </c>
      <c r="H25" s="13" t="inlineStr">
        <is>
          <t>Выполнение ₽</t>
        </is>
      </c>
      <c r="I25" s="13" t="inlineStr">
        <is>
          <t>RR ₽</t>
        </is>
      </c>
      <c r="J25" s="13" t="inlineStr">
        <is>
          <t>Отклонение ₽</t>
        </is>
      </c>
    </row>
    <row r="26">
      <c r="A26" s="6" t="inlineStr">
        <is>
          <t>БАС</t>
        </is>
      </c>
      <c r="B26" s="6" t="inlineStr">
        <is>
          <t>Пикулев Александр Николаевич</t>
        </is>
      </c>
      <c r="C26" s="7" t="n">
        <v>67</v>
      </c>
      <c r="D26" s="7" t="n">
        <v>56</v>
      </c>
      <c r="E26" s="17" t="n">
        <v>0.835820895522388</v>
      </c>
      <c r="F26" s="7" t="n">
        <v>88600</v>
      </c>
      <c r="G26" s="7" t="n">
        <v>73379.67999999999</v>
      </c>
      <c r="H26" s="17" t="n">
        <v>0.82821309255079</v>
      </c>
      <c r="I26" s="7" t="n">
        <v>73379.67999999999</v>
      </c>
      <c r="J26" s="7" t="n">
        <v>-15220.32000000001</v>
      </c>
    </row>
    <row r="27">
      <c r="A27" s="6" t="inlineStr">
        <is>
          <t>БАС</t>
        </is>
      </c>
      <c r="B27" s="6" t="inlineStr">
        <is>
          <t>Гречман Владислав Андреевич</t>
        </is>
      </c>
      <c r="C27" s="7" t="n">
        <v>189</v>
      </c>
      <c r="D27" s="7" t="n">
        <v>158</v>
      </c>
      <c r="E27" s="17" t="n">
        <v>0.8359788359788359</v>
      </c>
      <c r="F27" s="7" t="n">
        <v>166200</v>
      </c>
      <c r="G27" s="7" t="n">
        <v>137874.03</v>
      </c>
      <c r="H27" s="17" t="n">
        <v>0.8295669675090253</v>
      </c>
      <c r="I27" s="7" t="n">
        <v>137874.03</v>
      </c>
      <c r="J27" s="7" t="n">
        <v>-28325.97</v>
      </c>
    </row>
    <row r="28">
      <c r="A28" s="6" t="inlineStr">
        <is>
          <t>БАС</t>
        </is>
      </c>
      <c r="B28" s="6" t="inlineStr">
        <is>
          <t>Дедюхина Алина Семеновна</t>
        </is>
      </c>
      <c r="C28" s="7" t="n">
        <v>11</v>
      </c>
      <c r="D28" s="7" t="n">
        <v>10</v>
      </c>
      <c r="E28" s="17" t="n">
        <v>0.9090909090909091</v>
      </c>
      <c r="F28" s="7" t="n">
        <v>6600</v>
      </c>
      <c r="G28" s="7" t="n">
        <v>6000.51</v>
      </c>
      <c r="H28" s="17" t="n">
        <v>0.9091681818181818</v>
      </c>
      <c r="I28" s="7" t="n">
        <v>6000.51</v>
      </c>
      <c r="J28" s="7" t="n">
        <v>-599.4899999999998</v>
      </c>
    </row>
    <row r="29">
      <c r="A29" s="6" t="inlineStr">
        <is>
          <t>БАС</t>
        </is>
      </c>
      <c r="B29" s="6" t="inlineStr">
        <is>
          <t>Александрова Мария Александровна</t>
        </is>
      </c>
      <c r="C29" s="7" t="n">
        <v>88</v>
      </c>
      <c r="D29" s="7" t="n">
        <v>81</v>
      </c>
      <c r="E29" s="17" t="n">
        <v>0.9204545454545454</v>
      </c>
      <c r="F29" s="7" t="n">
        <v>76600</v>
      </c>
      <c r="G29" s="7" t="n">
        <v>69851.49000000001</v>
      </c>
      <c r="H29" s="17" t="n">
        <v>0.9118993472584858</v>
      </c>
      <c r="I29" s="7" t="n">
        <v>69851.49000000001</v>
      </c>
      <c r="J29" s="7" t="n">
        <v>-6748.509999999995</v>
      </c>
    </row>
    <row r="30">
      <c r="A30" s="6" t="inlineStr">
        <is>
          <t>БАС</t>
        </is>
      </c>
      <c r="B30" s="6" t="inlineStr">
        <is>
          <t>Кокорин Александр Борисович</t>
        </is>
      </c>
      <c r="C30" s="7" t="n">
        <v>21</v>
      </c>
      <c r="D30" s="7" t="n">
        <v>20</v>
      </c>
      <c r="E30" s="17" t="n">
        <v>0.9523809523809523</v>
      </c>
      <c r="F30" s="7" t="n">
        <v>17300</v>
      </c>
      <c r="G30" s="7" t="n">
        <v>16099.5</v>
      </c>
      <c r="H30" s="17" t="n">
        <v>0.930606936416185</v>
      </c>
      <c r="I30" s="7" t="n">
        <v>16099.5</v>
      </c>
      <c r="J30" s="7" t="n">
        <v>-1200.5</v>
      </c>
    </row>
    <row r="31">
      <c r="A31" s="6" t="inlineStr">
        <is>
          <t>БАС</t>
        </is>
      </c>
      <c r="B31" s="6" t="inlineStr">
        <is>
          <t>Холмогорова Кристина Ивановна</t>
        </is>
      </c>
      <c r="C31" s="7" t="n">
        <v>85</v>
      </c>
      <c r="D31" s="7" t="n">
        <v>81</v>
      </c>
      <c r="E31" s="17" t="n">
        <v>0.9529411764705882</v>
      </c>
      <c r="F31" s="7" t="n">
        <v>123400</v>
      </c>
      <c r="G31" s="7" t="n">
        <v>117742.5</v>
      </c>
      <c r="H31" s="17" t="n">
        <v>0.9541531604538087</v>
      </c>
      <c r="I31" s="7" t="n">
        <v>117742.5</v>
      </c>
      <c r="J31" s="7" t="n">
        <v>-5657.5</v>
      </c>
    </row>
    <row r="32">
      <c r="A32" s="6" t="inlineStr">
        <is>
          <t>БАС</t>
        </is>
      </c>
      <c r="B32" s="6" t="inlineStr">
        <is>
          <t>Глухова Мария Алексеевна</t>
        </is>
      </c>
      <c r="C32" s="7" t="n">
        <v>129</v>
      </c>
      <c r="D32" s="7" t="n">
        <v>123</v>
      </c>
      <c r="E32" s="17" t="n">
        <v>0.9534883720930233</v>
      </c>
      <c r="F32" s="7" t="n">
        <v>130000</v>
      </c>
      <c r="G32" s="7" t="n">
        <v>124364.83</v>
      </c>
      <c r="H32" s="17" t="n">
        <v>0.9566525384615385</v>
      </c>
      <c r="I32" s="7" t="n">
        <v>124364.83</v>
      </c>
      <c r="J32" s="7" t="n">
        <v>-5635.169999999998</v>
      </c>
    </row>
    <row r="33">
      <c r="A33" s="6" t="inlineStr">
        <is>
          <t>БАС</t>
        </is>
      </c>
      <c r="B33" s="6" t="inlineStr">
        <is>
          <t>Волков Никита Андреевич</t>
        </is>
      </c>
      <c r="C33" s="7" t="n">
        <v>54</v>
      </c>
      <c r="D33" s="7" t="n">
        <v>52</v>
      </c>
      <c r="E33" s="17" t="n">
        <v>0.9629629629629629</v>
      </c>
      <c r="F33" s="7" t="n">
        <v>59100</v>
      </c>
      <c r="G33" s="7" t="n">
        <v>57111.33</v>
      </c>
      <c r="H33" s="17" t="n">
        <v>0.9663507614213198</v>
      </c>
      <c r="I33" s="7" t="n">
        <v>57111.33</v>
      </c>
      <c r="J33" s="7" t="n">
        <v>-1988.669999999998</v>
      </c>
    </row>
    <row r="34">
      <c r="A34" s="6" t="inlineStr">
        <is>
          <t>БАС</t>
        </is>
      </c>
      <c r="B34" s="6" t="inlineStr">
        <is>
          <t>Семынина Нина Денисовна</t>
        </is>
      </c>
      <c r="C34" s="7" t="n">
        <v>70</v>
      </c>
      <c r="D34" s="7" t="n">
        <v>70</v>
      </c>
      <c r="E34" s="17" t="n">
        <v>1</v>
      </c>
      <c r="F34" s="7" t="n">
        <v>69900</v>
      </c>
      <c r="G34" s="7" t="n">
        <v>69864.60000000001</v>
      </c>
      <c r="H34" s="17" t="n">
        <v>0.9994935622317598</v>
      </c>
      <c r="I34" s="7" t="n">
        <v>69864.60000000001</v>
      </c>
      <c r="J34" s="7" t="n">
        <v>-35.39999999999418</v>
      </c>
    </row>
    <row r="35">
      <c r="A35" s="6" t="inlineStr">
        <is>
          <t>БАС</t>
        </is>
      </c>
      <c r="B35" s="6" t="inlineStr">
        <is>
          <t>Букина Маргарита Александровна</t>
        </is>
      </c>
      <c r="C35" s="7" t="n">
        <v>111</v>
      </c>
      <c r="D35" s="7" t="n">
        <v>111</v>
      </c>
      <c r="E35" s="17" t="n">
        <v>1</v>
      </c>
      <c r="F35" s="7" t="n">
        <v>127700</v>
      </c>
      <c r="G35" s="7" t="n">
        <v>127743.63</v>
      </c>
      <c r="H35" s="17" t="n">
        <v>1.000341660140955</v>
      </c>
      <c r="I35" s="7" t="n">
        <v>127743.63</v>
      </c>
      <c r="J35" s="7" t="n">
        <v>43.63000000000466</v>
      </c>
    </row>
    <row r="36">
      <c r="A36" s="6" t="inlineStr">
        <is>
          <t>ТЗ</t>
        </is>
      </c>
      <c r="B36" s="6" t="inlineStr">
        <is>
          <t>Шитова Татьяна Петровна</t>
        </is>
      </c>
      <c r="C36" s="7" t="n">
        <v>40</v>
      </c>
      <c r="D36" s="7" t="n">
        <v>31</v>
      </c>
      <c r="E36" s="17" t="n">
        <v>0.775</v>
      </c>
      <c r="F36" s="7" t="n">
        <v>45100</v>
      </c>
      <c r="G36" s="7" t="n">
        <v>34281.5</v>
      </c>
      <c r="H36" s="17" t="n">
        <v>0.7601219512195122</v>
      </c>
      <c r="I36" s="7" t="n">
        <v>34281.5</v>
      </c>
      <c r="J36" s="7" t="n">
        <v>-10818.5</v>
      </c>
    </row>
    <row r="37">
      <c r="A37" s="6" t="inlineStr">
        <is>
          <t>ТЗ</t>
        </is>
      </c>
      <c r="B37" s="6" t="inlineStr">
        <is>
          <t>Прилуков Виктор Алексеевич</t>
        </is>
      </c>
      <c r="C37" s="7" t="n">
        <v>14</v>
      </c>
      <c r="D37" s="7" t="n">
        <v>12</v>
      </c>
      <c r="E37" s="17" t="n">
        <v>0.8571428571428571</v>
      </c>
      <c r="F37" s="7" t="n">
        <v>11000</v>
      </c>
      <c r="G37" s="7" t="n">
        <v>8808</v>
      </c>
      <c r="H37" s="17" t="n">
        <v>0.8007272727272727</v>
      </c>
      <c r="I37" s="7" t="n">
        <v>8808</v>
      </c>
      <c r="J37" s="7" t="n">
        <v>-2192</v>
      </c>
    </row>
    <row r="38">
      <c r="A38" s="6" t="inlineStr">
        <is>
          <t>ТЗ</t>
        </is>
      </c>
      <c r="B38" s="6" t="inlineStr">
        <is>
          <t>Градобоев Михаил Александрович</t>
        </is>
      </c>
      <c r="C38" s="7" t="n">
        <v>126</v>
      </c>
      <c r="D38" s="7" t="n">
        <v>122</v>
      </c>
      <c r="E38" s="17" t="n">
        <v>0.9682539682539683</v>
      </c>
      <c r="F38" s="7" t="n">
        <v>123100</v>
      </c>
      <c r="G38" s="7" t="n">
        <v>119366.43</v>
      </c>
      <c r="H38" s="17" t="n">
        <v>0.9696704305442729</v>
      </c>
      <c r="I38" s="7" t="n">
        <v>119366.43</v>
      </c>
      <c r="J38" s="7" t="n">
        <v>-3733.570000000007</v>
      </c>
    </row>
    <row r="39">
      <c r="A39" s="6" t="inlineStr">
        <is>
          <t>ТЗ</t>
        </is>
      </c>
      <c r="B39" s="6" t="inlineStr">
        <is>
          <t>Нахаев Артем Валерьевич</t>
        </is>
      </c>
      <c r="C39" s="7" t="n">
        <v>88</v>
      </c>
      <c r="D39" s="7" t="n">
        <v>86</v>
      </c>
      <c r="E39" s="17" t="n">
        <v>0.9772727272727273</v>
      </c>
      <c r="F39" s="7" t="n">
        <v>105700</v>
      </c>
      <c r="G39" s="7" t="n">
        <v>102620.75</v>
      </c>
      <c r="H39" s="17" t="n">
        <v>0.9708680227057711</v>
      </c>
      <c r="I39" s="7" t="n">
        <v>102620.75</v>
      </c>
      <c r="J39" s="7" t="n">
        <v>-3079.25</v>
      </c>
    </row>
    <row r="40">
      <c r="A40" s="6" t="inlineStr">
        <is>
          <t>ТЗ</t>
        </is>
      </c>
      <c r="B40" s="6" t="inlineStr">
        <is>
          <t>Морозова Юлия Сергеевна</t>
        </is>
      </c>
      <c r="C40" s="7" t="n">
        <v>97</v>
      </c>
      <c r="D40" s="7" t="n">
        <v>94</v>
      </c>
      <c r="E40" s="17" t="n">
        <v>0.9690721649484536</v>
      </c>
      <c r="F40" s="7" t="n">
        <v>107300</v>
      </c>
      <c r="G40" s="7" t="n">
        <v>104359.13</v>
      </c>
      <c r="H40" s="17" t="n">
        <v>0.9725920782851819</v>
      </c>
      <c r="I40" s="7" t="n">
        <v>104359.13</v>
      </c>
      <c r="J40" s="7" t="n">
        <v>-2940.869999999981</v>
      </c>
    </row>
    <row r="41">
      <c r="A41" s="6" t="inlineStr">
        <is>
          <t>ТЗ</t>
        </is>
      </c>
      <c r="B41" s="6" t="inlineStr">
        <is>
          <t>Шамшурина Наталья Александровна</t>
        </is>
      </c>
      <c r="C41" s="7" t="n">
        <v>92</v>
      </c>
      <c r="D41" s="7" t="n">
        <v>90</v>
      </c>
      <c r="E41" s="17" t="n">
        <v>0.9782608695652174</v>
      </c>
      <c r="F41" s="7" t="n">
        <v>134800</v>
      </c>
      <c r="G41" s="7" t="n">
        <v>132514.3</v>
      </c>
      <c r="H41" s="17" t="n">
        <v>0.983043768545994</v>
      </c>
      <c r="I41" s="7" t="n">
        <v>132514.3</v>
      </c>
      <c r="J41" s="7" t="n">
        <v>-2285.700000000012</v>
      </c>
    </row>
    <row r="42">
      <c r="A42" s="6" t="inlineStr">
        <is>
          <t>ТЗ</t>
        </is>
      </c>
      <c r="B42" s="6" t="inlineStr">
        <is>
          <t>Перевозчикова Любовь Александровна</t>
        </is>
      </c>
      <c r="C42" s="7" t="n">
        <v>117</v>
      </c>
      <c r="D42" s="7" t="n">
        <v>115</v>
      </c>
      <c r="E42" s="17" t="n">
        <v>0.9829059829059829</v>
      </c>
      <c r="F42" s="7" t="n">
        <v>132300</v>
      </c>
      <c r="G42" s="7" t="n">
        <v>130424.17</v>
      </c>
      <c r="H42" s="17" t="n">
        <v>0.9858213907785337</v>
      </c>
      <c r="I42" s="7" t="n">
        <v>130424.17</v>
      </c>
      <c r="J42" s="7" t="n">
        <v>-1875.829999999987</v>
      </c>
    </row>
    <row r="43">
      <c r="A43" s="6" t="inlineStr">
        <is>
          <t>ТЗ</t>
        </is>
      </c>
      <c r="B43" s="6" t="inlineStr">
        <is>
          <t>Федоров Александр Максимович</t>
        </is>
      </c>
      <c r="C43" s="7" t="n">
        <v>121</v>
      </c>
      <c r="D43" s="7" t="n">
        <v>120</v>
      </c>
      <c r="E43" s="17" t="n">
        <v>0.9917355371900827</v>
      </c>
      <c r="F43" s="7" t="n">
        <v>127100</v>
      </c>
      <c r="G43" s="7" t="n">
        <v>126297.03</v>
      </c>
      <c r="H43" s="17" t="n">
        <v>0.9936823760818252</v>
      </c>
      <c r="I43" s="7" t="n">
        <v>126297.03</v>
      </c>
      <c r="J43" s="7" t="n">
        <v>-802.9700000000157</v>
      </c>
    </row>
    <row r="44">
      <c r="A44" s="6" t="inlineStr">
        <is>
          <t>ТЗ</t>
        </is>
      </c>
      <c r="B44" s="6" t="inlineStr">
        <is>
          <t>Субботин Андрей Александрович</t>
        </is>
      </c>
      <c r="C44" s="7" t="n">
        <v>153</v>
      </c>
      <c r="D44" s="7" t="n">
        <v>152</v>
      </c>
      <c r="E44" s="17" t="n">
        <v>0.9934640522875817</v>
      </c>
      <c r="F44" s="7" t="n">
        <v>193500</v>
      </c>
      <c r="G44" s="7" t="n">
        <v>192287.2599999999</v>
      </c>
      <c r="H44" s="17" t="n">
        <v>0.993732609819121</v>
      </c>
      <c r="I44" s="7" t="n">
        <v>192287.2599999999</v>
      </c>
      <c r="J44" s="7" t="n">
        <v>-1212.740000000078</v>
      </c>
    </row>
    <row r="45">
      <c r="A45" s="6" t="inlineStr">
        <is>
          <t>ТЗ</t>
        </is>
      </c>
      <c r="B45" s="6" t="inlineStr">
        <is>
          <t>Раленский Владислав Витальевич</t>
        </is>
      </c>
      <c r="C45" s="7" t="n">
        <v>109</v>
      </c>
      <c r="D45" s="7" t="n">
        <v>108</v>
      </c>
      <c r="E45" s="17" t="n">
        <v>0.9908256880733946</v>
      </c>
      <c r="F45" s="7" t="n">
        <v>119900</v>
      </c>
      <c r="G45" s="7" t="n">
        <v>119160.1</v>
      </c>
      <c r="H45" s="17" t="n">
        <v>0.9938290241868225</v>
      </c>
      <c r="I45" s="7" t="n">
        <v>119160.1</v>
      </c>
      <c r="J45" s="7" t="n">
        <v>-739.8999999999796</v>
      </c>
    </row>
    <row r="46">
      <c r="A46" s="6" t="inlineStr">
        <is>
          <t>ТЗ</t>
        </is>
      </c>
      <c r="B46" s="6" t="inlineStr">
        <is>
          <t>Жвакин Данил Алексеевич</t>
        </is>
      </c>
      <c r="C46" s="7" t="n">
        <v>92</v>
      </c>
      <c r="D46" s="7" t="n">
        <v>91</v>
      </c>
      <c r="E46" s="17" t="n">
        <v>0.9891304347826086</v>
      </c>
      <c r="F46" s="7" t="n">
        <v>135900</v>
      </c>
      <c r="G46" s="7" t="n">
        <v>135079.21</v>
      </c>
      <c r="H46" s="17" t="n">
        <v>0.9939603384841798</v>
      </c>
      <c r="I46" s="7" t="n">
        <v>135079.21</v>
      </c>
      <c r="J46" s="7" t="n">
        <v>-820.789999999979</v>
      </c>
    </row>
    <row r="47">
      <c r="A47" s="6" t="inlineStr">
        <is>
          <t>ТЗ</t>
        </is>
      </c>
      <c r="B47" s="6" t="inlineStr">
        <is>
          <t>Воробьев Владислав Викторович</t>
        </is>
      </c>
      <c r="C47" s="7" t="n">
        <v>99</v>
      </c>
      <c r="D47" s="7" t="n">
        <v>98</v>
      </c>
      <c r="E47" s="17" t="n">
        <v>0.9898989898989899</v>
      </c>
      <c r="F47" s="7" t="n">
        <v>102800</v>
      </c>
      <c r="G47" s="7" t="n">
        <v>102193.6</v>
      </c>
      <c r="H47" s="17" t="n">
        <v>0.9941011673151753</v>
      </c>
      <c r="I47" s="7" t="n">
        <v>102193.6</v>
      </c>
      <c r="J47" s="7" t="n">
        <v>-606.3999999999796</v>
      </c>
    </row>
    <row r="48">
      <c r="A48" s="6" t="inlineStr">
        <is>
          <t>ТЗ</t>
        </is>
      </c>
      <c r="B48" s="6" t="inlineStr">
        <is>
          <t>Макарова Ольга Дмитриевна</t>
        </is>
      </c>
      <c r="C48" s="7" t="n">
        <v>119</v>
      </c>
      <c r="D48" s="7" t="n">
        <v>118</v>
      </c>
      <c r="E48" s="17" t="n">
        <v>0.9915966386554622</v>
      </c>
      <c r="F48" s="7" t="n">
        <v>138600</v>
      </c>
      <c r="G48" s="7" t="n">
        <v>137788.25</v>
      </c>
      <c r="H48" s="17" t="n">
        <v>0.9941432178932179</v>
      </c>
      <c r="I48" s="7" t="n">
        <v>137788.25</v>
      </c>
      <c r="J48" s="7" t="n">
        <v>-811.75</v>
      </c>
    </row>
    <row r="49">
      <c r="A49" s="6" t="inlineStr">
        <is>
          <t>ТЗ</t>
        </is>
      </c>
      <c r="B49" s="6" t="inlineStr">
        <is>
          <t>Глухова Дарья Алексеевна</t>
        </is>
      </c>
      <c r="C49" s="7" t="n">
        <v>75</v>
      </c>
      <c r="D49" s="7" t="n">
        <v>75</v>
      </c>
      <c r="E49" s="17" t="n">
        <v>1</v>
      </c>
      <c r="F49" s="7" t="n">
        <v>73700</v>
      </c>
      <c r="G49" s="7" t="n">
        <v>73268.45999999999</v>
      </c>
      <c r="H49" s="17" t="n">
        <v>0.9941446404341926</v>
      </c>
      <c r="I49" s="7" t="n">
        <v>73268.45999999999</v>
      </c>
      <c r="J49" s="7" t="n">
        <v>-431.5400000000081</v>
      </c>
    </row>
    <row r="50">
      <c r="A50" s="6" t="inlineStr">
        <is>
          <t>ТЗ</t>
        </is>
      </c>
      <c r="B50" s="6" t="inlineStr">
        <is>
          <t>Косолапова Ираида Ивановна</t>
        </is>
      </c>
      <c r="C50" s="7" t="n">
        <v>105</v>
      </c>
      <c r="D50" s="7" t="n">
        <v>104</v>
      </c>
      <c r="E50" s="17" t="n">
        <v>0.9904761904761905</v>
      </c>
      <c r="F50" s="7" t="n">
        <v>141100</v>
      </c>
      <c r="G50" s="7" t="n">
        <v>140279.84</v>
      </c>
      <c r="H50" s="17" t="n">
        <v>0.9941873848334515</v>
      </c>
      <c r="I50" s="7" t="n">
        <v>140279.84</v>
      </c>
      <c r="J50" s="7" t="n">
        <v>-820.1600000000035</v>
      </c>
    </row>
    <row r="51">
      <c r="A51" s="6" t="inlineStr">
        <is>
          <t>ТЗ</t>
        </is>
      </c>
      <c r="B51" s="6" t="inlineStr">
        <is>
          <t>Фазиахметов Артём Ринатович</t>
        </is>
      </c>
      <c r="C51" s="7" t="n">
        <v>16</v>
      </c>
      <c r="D51" s="7" t="n">
        <v>16</v>
      </c>
      <c r="E51" s="17" t="n">
        <v>1</v>
      </c>
      <c r="F51" s="7" t="n">
        <v>14100</v>
      </c>
      <c r="G51" s="7" t="n">
        <v>14040.58</v>
      </c>
      <c r="H51" s="17" t="n">
        <v>0.9957858156028369</v>
      </c>
      <c r="I51" s="7" t="n">
        <v>14040.58</v>
      </c>
      <c r="J51" s="7" t="n">
        <v>-59.42000000000007</v>
      </c>
    </row>
    <row r="52">
      <c r="A52" s="6" t="inlineStr">
        <is>
          <t>ТЗ</t>
        </is>
      </c>
      <c r="B52" s="6" t="inlineStr">
        <is>
          <t>Борисова Маргарита Петровна</t>
        </is>
      </c>
      <c r="C52" s="7" t="n">
        <v>18</v>
      </c>
      <c r="D52" s="7" t="n">
        <v>18</v>
      </c>
      <c r="E52" s="17" t="n">
        <v>1</v>
      </c>
      <c r="F52" s="7" t="n">
        <v>5000</v>
      </c>
      <c r="G52" s="7" t="n">
        <v>5000</v>
      </c>
      <c r="H52" s="17" t="n">
        <v>1</v>
      </c>
      <c r="I52" s="7" t="n">
        <v>5000</v>
      </c>
      <c r="J52" s="7" t="n">
        <v>0</v>
      </c>
    </row>
    <row r="53">
      <c r="A53" s="6" t="inlineStr">
        <is>
          <t>ГП</t>
        </is>
      </c>
      <c r="B53" s="6" t="inlineStr">
        <is>
          <t>Сентябов Дмитрий Григорьевич</t>
        </is>
      </c>
      <c r="C53" s="7" t="n">
        <v>10</v>
      </c>
      <c r="D53" s="7" t="n">
        <v>8</v>
      </c>
      <c r="E53" s="17" t="n">
        <v>0.8</v>
      </c>
      <c r="F53" s="7" t="n">
        <v>6600</v>
      </c>
      <c r="G53" s="7" t="n">
        <v>4818.75</v>
      </c>
      <c r="H53" s="17" t="n">
        <v>0.7301136363636364</v>
      </c>
      <c r="I53" s="7" t="n">
        <v>4818.75</v>
      </c>
      <c r="J53" s="7" t="n">
        <v>-1781.25</v>
      </c>
    </row>
    <row r="54">
      <c r="A54" s="6" t="inlineStr">
        <is>
          <t>ГП</t>
        </is>
      </c>
      <c r="B54" s="6" t="inlineStr">
        <is>
          <t>Козлова Марина Валерьевна</t>
        </is>
      </c>
      <c r="C54" s="7" t="n">
        <v>106</v>
      </c>
      <c r="D54" s="7" t="n">
        <v>106</v>
      </c>
      <c r="E54" s="17" t="n">
        <v>1</v>
      </c>
      <c r="F54" s="7" t="n">
        <v>80000</v>
      </c>
      <c r="G54" s="7" t="n">
        <v>80489.5</v>
      </c>
      <c r="H54" s="17" t="n">
        <v>1.00611875</v>
      </c>
      <c r="I54" s="7" t="n">
        <v>80489.5</v>
      </c>
      <c r="J54" s="7" t="n">
        <v>489.5</v>
      </c>
    </row>
    <row r="55">
      <c r="A55" s="6" t="inlineStr">
        <is>
          <t>ГП</t>
        </is>
      </c>
      <c r="B55" s="6" t="inlineStr">
        <is>
          <t>Широбокова Юлия Витальевна</t>
        </is>
      </c>
      <c r="C55" s="7" t="n">
        <v>121</v>
      </c>
      <c r="D55" s="7" t="n">
        <v>122</v>
      </c>
      <c r="E55" s="17" t="n">
        <v>1.008264462809917</v>
      </c>
      <c r="F55" s="7" t="n">
        <v>151400</v>
      </c>
      <c r="G55" s="7" t="n">
        <v>152993.51</v>
      </c>
      <c r="H55" s="17" t="n">
        <v>1.010525165125495</v>
      </c>
      <c r="I55" s="7" t="n">
        <v>152993.51</v>
      </c>
      <c r="J55" s="7" t="n">
        <v>1593.510000000009</v>
      </c>
    </row>
    <row r="56">
      <c r="A56" s="6" t="inlineStr">
        <is>
          <t>ГП</t>
        </is>
      </c>
      <c r="B56" s="6" t="inlineStr">
        <is>
          <t>Перевощикова Анастасия Александровна</t>
        </is>
      </c>
      <c r="C56" s="7" t="n">
        <v>61</v>
      </c>
      <c r="D56" s="7" t="n">
        <v>62</v>
      </c>
      <c r="E56" s="17" t="n">
        <v>1.016393442622951</v>
      </c>
      <c r="F56" s="7" t="n">
        <v>59700</v>
      </c>
      <c r="G56" s="7" t="n">
        <v>60587.5</v>
      </c>
      <c r="H56" s="17" t="n">
        <v>1.014865996649916</v>
      </c>
      <c r="I56" s="7" t="n">
        <v>60587.5</v>
      </c>
      <c r="J56" s="7" t="n">
        <v>887.5</v>
      </c>
    </row>
    <row r="57">
      <c r="A57" s="6" t="inlineStr">
        <is>
          <t>ГП</t>
        </is>
      </c>
      <c r="B57" s="6" t="inlineStr">
        <is>
          <t>Перевощикова Марина Юрьевна</t>
        </is>
      </c>
      <c r="C57" s="7" t="n">
        <v>52</v>
      </c>
      <c r="D57" s="7" t="n">
        <v>53</v>
      </c>
      <c r="E57" s="17" t="n">
        <v>1.019230769230769</v>
      </c>
      <c r="F57" s="7" t="n">
        <v>52500</v>
      </c>
      <c r="G57" s="7" t="n">
        <v>53967.27999999999</v>
      </c>
      <c r="H57" s="17" t="n">
        <v>1.02794819047619</v>
      </c>
      <c r="I57" s="7" t="n">
        <v>53967.27999999999</v>
      </c>
      <c r="J57" s="7" t="n">
        <v>1467.279999999992</v>
      </c>
    </row>
    <row r="58">
      <c r="A58" s="6" t="inlineStr">
        <is>
          <t>ГП</t>
        </is>
      </c>
      <c r="B58" s="6" t="inlineStr">
        <is>
          <t>Смирнова Татьяна Ивановна</t>
        </is>
      </c>
      <c r="C58" s="7" t="n">
        <v>31</v>
      </c>
      <c r="D58" s="7" t="n">
        <v>32</v>
      </c>
      <c r="E58" s="17" t="n">
        <v>1.032258064516129</v>
      </c>
      <c r="F58" s="7" t="n">
        <v>24000</v>
      </c>
      <c r="G58" s="7" t="n">
        <v>24686</v>
      </c>
      <c r="H58" s="17" t="n">
        <v>1.028583333333333</v>
      </c>
      <c r="I58" s="7" t="n">
        <v>24686</v>
      </c>
      <c r="J58" s="7" t="n">
        <v>686</v>
      </c>
    </row>
    <row r="59">
      <c r="A59" s="6" t="inlineStr">
        <is>
          <t>БИ</t>
        </is>
      </c>
      <c r="B59" s="6" t="inlineStr">
        <is>
          <t>Овчинников Степан Анатольевич</t>
        </is>
      </c>
      <c r="C59" s="7" t="n">
        <v>241</v>
      </c>
      <c r="D59" s="7" t="n">
        <v>232</v>
      </c>
      <c r="E59" s="17" t="n">
        <v>0.9626556016597511</v>
      </c>
      <c r="F59" s="7" t="n">
        <v>162000</v>
      </c>
      <c r="G59" s="7" t="n">
        <v>156417.92</v>
      </c>
      <c r="H59" s="17" t="n">
        <v>0.9655427160493826</v>
      </c>
      <c r="I59" s="7" t="n">
        <v>156417.92</v>
      </c>
      <c r="J59" s="7" t="n">
        <v>-5582.080000000016</v>
      </c>
    </row>
    <row r="60">
      <c r="A60" s="6" t="inlineStr">
        <is>
          <t>БИ</t>
        </is>
      </c>
      <c r="B60" s="6" t="inlineStr">
        <is>
          <t>Колесников Сергей Юрьевич</t>
        </is>
      </c>
      <c r="C60" s="7" t="n">
        <v>186</v>
      </c>
      <c r="D60" s="7" t="n">
        <v>183</v>
      </c>
      <c r="E60" s="17" t="n">
        <v>0.9838709677419355</v>
      </c>
      <c r="F60" s="7" t="n">
        <v>134300</v>
      </c>
      <c r="G60" s="7" t="n">
        <v>131754.17</v>
      </c>
      <c r="H60" s="17" t="n">
        <v>0.9810437081161577</v>
      </c>
      <c r="I60" s="7" t="n">
        <v>131754.17</v>
      </c>
      <c r="J60" s="7" t="n">
        <v>-2545.830000000016</v>
      </c>
    </row>
    <row r="64">
      <c r="A64" s="16" t="inlineStr">
        <is>
          <t>Дорожная карта по дням</t>
        </is>
      </c>
    </row>
    <row r="65">
      <c r="A65" s="13" t="inlineStr">
        <is>
          <t>День</t>
        </is>
      </c>
      <c r="B65" s="13" t="inlineStr">
        <is>
          <t>Дата</t>
        </is>
      </c>
      <c r="C65" s="13" t="inlineStr">
        <is>
          <t>План ₽ накоп.</t>
        </is>
      </c>
      <c r="D65" s="13" t="inlineStr">
        <is>
          <t>Факт ₽ день</t>
        </is>
      </c>
      <c r="E65" s="13" t="inlineStr">
        <is>
          <t>Факт ₽ накоп.</t>
        </is>
      </c>
      <c r="F65" s="13" t="inlineStr">
        <is>
          <t>% ₽</t>
        </is>
      </c>
      <c r="G65" s="13" t="inlineStr">
        <is>
          <t>План трен. накоп.</t>
        </is>
      </c>
      <c r="H65" s="13" t="inlineStr">
        <is>
          <t>Факт трен. день</t>
        </is>
      </c>
      <c r="I65" s="13" t="inlineStr">
        <is>
          <t>Факт трен. накоп.</t>
        </is>
      </c>
      <c r="J65" s="13" t="inlineStr">
        <is>
          <t>% трен.</t>
        </is>
      </c>
    </row>
    <row r="66">
      <c r="A66" s="6" t="n">
        <v>1</v>
      </c>
      <c r="B66" s="6" t="inlineStr">
        <is>
          <t>01.02.2026</t>
        </is>
      </c>
      <c r="C66" s="7" t="n">
        <v>115960.7142857143</v>
      </c>
      <c r="D66" s="7" t="n">
        <v>29565.42</v>
      </c>
      <c r="E66" s="7" t="n">
        <v>29565.42</v>
      </c>
      <c r="F66" s="17" t="n">
        <v>0.2549606578582648</v>
      </c>
      <c r="G66" s="7" t="n">
        <v>111.2142857142857</v>
      </c>
      <c r="H66" s="7" t="n">
        <v>33</v>
      </c>
      <c r="I66" s="7" t="n">
        <v>33</v>
      </c>
      <c r="J66" s="17" t="n">
        <v>0.2967244701348748</v>
      </c>
    </row>
    <row r="67">
      <c r="A67" s="6" t="n">
        <v>2</v>
      </c>
      <c r="B67" s="6" t="inlineStr">
        <is>
          <t>02.02.2026</t>
        </is>
      </c>
      <c r="C67" s="7" t="n">
        <v>231921.4285714286</v>
      </c>
      <c r="D67" s="7" t="n">
        <v>123482.11</v>
      </c>
      <c r="E67" s="7" t="n">
        <v>153047.53</v>
      </c>
      <c r="F67" s="17" t="n">
        <v>0.6599111213773136</v>
      </c>
      <c r="G67" s="7" t="n">
        <v>222.4285714285714</v>
      </c>
      <c r="H67" s="7" t="n">
        <v>116</v>
      </c>
      <c r="I67" s="7" t="n">
        <v>149</v>
      </c>
      <c r="J67" s="17" t="n">
        <v>0.6698779704560052</v>
      </c>
    </row>
    <row r="68">
      <c r="A68" s="6" t="n">
        <v>3</v>
      </c>
      <c r="B68" s="6" t="inlineStr">
        <is>
          <t>03.02.2026</t>
        </is>
      </c>
      <c r="C68" s="7" t="n">
        <v>347882.1428571428</v>
      </c>
      <c r="D68" s="7" t="n">
        <v>131333.85</v>
      </c>
      <c r="E68" s="7" t="n">
        <v>284381.38</v>
      </c>
      <c r="F68" s="17" t="n">
        <v>0.8174647243011283</v>
      </c>
      <c r="G68" s="7" t="n">
        <v>333.6428571428572</v>
      </c>
      <c r="H68" s="7" t="n">
        <v>122</v>
      </c>
      <c r="I68" s="7" t="n">
        <v>271</v>
      </c>
      <c r="J68" s="17" t="n">
        <v>0.812245771783344</v>
      </c>
    </row>
    <row r="69">
      <c r="A69" s="6" t="n">
        <v>4</v>
      </c>
      <c r="B69" s="6" t="inlineStr">
        <is>
          <t>04.02.2026</t>
        </is>
      </c>
      <c r="C69" s="7" t="n">
        <v>463842.8571428572</v>
      </c>
      <c r="D69" s="7" t="n">
        <v>139394.05</v>
      </c>
      <c r="E69" s="7" t="n">
        <v>423775.43</v>
      </c>
      <c r="F69" s="17" t="n">
        <v>0.9136185315223752</v>
      </c>
      <c r="G69" s="7" t="n">
        <v>444.8571428571428</v>
      </c>
      <c r="H69" s="7" t="n">
        <v>131</v>
      </c>
      <c r="I69" s="7" t="n">
        <v>402</v>
      </c>
      <c r="J69" s="17" t="n">
        <v>0.9036608863198459</v>
      </c>
    </row>
    <row r="70">
      <c r="A70" s="6" t="n">
        <v>5</v>
      </c>
      <c r="B70" s="6" t="inlineStr">
        <is>
          <t>05.02.2026</t>
        </is>
      </c>
      <c r="C70" s="7" t="n">
        <v>579803.5714285715</v>
      </c>
      <c r="D70" s="7" t="n">
        <v>125567.68</v>
      </c>
      <c r="E70" s="7" t="n">
        <v>549343.11</v>
      </c>
      <c r="F70" s="17" t="n">
        <v>0.9474641707474821</v>
      </c>
      <c r="G70" s="7" t="n">
        <v>556.0714285714286</v>
      </c>
      <c r="H70" s="7" t="n">
        <v>128</v>
      </c>
      <c r="I70" s="7" t="n">
        <v>530</v>
      </c>
      <c r="J70" s="17" t="n">
        <v>0.9531149646756584</v>
      </c>
    </row>
    <row r="71">
      <c r="A71" s="6" t="n">
        <v>6</v>
      </c>
      <c r="B71" s="6" t="inlineStr">
        <is>
          <t>06.02.2026</t>
        </is>
      </c>
      <c r="C71" s="7" t="n">
        <v>695764.2857142857</v>
      </c>
      <c r="D71" s="7" t="n">
        <v>140545.63</v>
      </c>
      <c r="E71" s="7" t="n">
        <v>689888.74</v>
      </c>
      <c r="F71" s="17" t="n">
        <v>0.9915552639954007</v>
      </c>
      <c r="G71" s="7" t="n">
        <v>667.2857142857143</v>
      </c>
      <c r="H71" s="7" t="n">
        <v>127</v>
      </c>
      <c r="I71" s="7" t="n">
        <v>657</v>
      </c>
      <c r="J71" s="17" t="n">
        <v>0.9845857418111753</v>
      </c>
    </row>
    <row r="72">
      <c r="A72" s="6" t="n">
        <v>7</v>
      </c>
      <c r="B72" s="6" t="inlineStr">
        <is>
          <t>07.02.2026</t>
        </is>
      </c>
      <c r="C72" s="7" t="n">
        <v>811725</v>
      </c>
      <c r="D72" s="7" t="n">
        <v>84414.28999999998</v>
      </c>
      <c r="E72" s="7" t="n">
        <v>774303.03</v>
      </c>
      <c r="F72" s="17" t="n">
        <v>0.9538982167606025</v>
      </c>
      <c r="G72" s="7" t="n">
        <v>778.5</v>
      </c>
      <c r="H72" s="7" t="n">
        <v>74</v>
      </c>
      <c r="I72" s="7" t="n">
        <v>731</v>
      </c>
      <c r="J72" s="17" t="n">
        <v>0.938985228002569</v>
      </c>
    </row>
    <row r="73">
      <c r="A73" s="6" t="n">
        <v>8</v>
      </c>
      <c r="B73" s="6" t="inlineStr">
        <is>
          <t>08.02.2026</t>
        </is>
      </c>
      <c r="C73" s="7" t="n">
        <v>927685.7142857143</v>
      </c>
      <c r="D73" s="7" t="n">
        <v>70902.17</v>
      </c>
      <c r="E73" s="7" t="n">
        <v>845205.2000000001</v>
      </c>
      <c r="F73" s="17" t="n">
        <v>0.9110900243309002</v>
      </c>
      <c r="G73" s="7" t="n">
        <v>889.7142857142857</v>
      </c>
      <c r="H73" s="7" t="n">
        <v>101</v>
      </c>
      <c r="I73" s="7" t="n">
        <v>832</v>
      </c>
      <c r="J73" s="17" t="n">
        <v>0.9351316634553629</v>
      </c>
    </row>
    <row r="74">
      <c r="A74" s="6" t="n">
        <v>9</v>
      </c>
      <c r="B74" s="6" t="inlineStr">
        <is>
          <t>09.02.2026</t>
        </is>
      </c>
      <c r="C74" s="7" t="n">
        <v>1043646.428571429</v>
      </c>
      <c r="D74" s="7" t="n">
        <v>107578.68</v>
      </c>
      <c r="E74" s="7" t="n">
        <v>952783.8800000001</v>
      </c>
      <c r="F74" s="17" t="n">
        <v>0.912937422019636</v>
      </c>
      <c r="G74" s="7" t="n">
        <v>1000.928571428571</v>
      </c>
      <c r="H74" s="7" t="n">
        <v>100</v>
      </c>
      <c r="I74" s="7" t="n">
        <v>932</v>
      </c>
      <c r="J74" s="17" t="n">
        <v>0.9311353742952972</v>
      </c>
    </row>
    <row r="75">
      <c r="A75" s="6" t="n">
        <v>10</v>
      </c>
      <c r="B75" s="6" t="inlineStr">
        <is>
          <t>10.02.2026</t>
        </is>
      </c>
      <c r="C75" s="7" t="n">
        <v>1159607.142857143</v>
      </c>
      <c r="D75" s="7" t="n">
        <v>133421.98</v>
      </c>
      <c r="E75" s="7" t="n">
        <v>1086205.86</v>
      </c>
      <c r="F75" s="17" t="n">
        <v>0.9367015947519172</v>
      </c>
      <c r="G75" s="7" t="n">
        <v>1112.142857142857</v>
      </c>
      <c r="H75" s="7" t="n">
        <v>120</v>
      </c>
      <c r="I75" s="7" t="n">
        <v>1052</v>
      </c>
      <c r="J75" s="17" t="n">
        <v>0.9459216441875402</v>
      </c>
    </row>
    <row r="76">
      <c r="A76" s="6" t="n">
        <v>11</v>
      </c>
      <c r="B76" s="6" t="inlineStr">
        <is>
          <t>11.02.2026</t>
        </is>
      </c>
      <c r="C76" s="7" t="n">
        <v>1275567.857142857</v>
      </c>
      <c r="D76" s="7" t="n">
        <v>166961.67</v>
      </c>
      <c r="E76" s="7" t="n">
        <v>1253167.53</v>
      </c>
      <c r="F76" s="17" t="n">
        <v>0.9824389372800351</v>
      </c>
      <c r="G76" s="7" t="n">
        <v>1223.357142857143</v>
      </c>
      <c r="H76" s="7" t="n">
        <v>164</v>
      </c>
      <c r="I76" s="7" t="n">
        <v>1216</v>
      </c>
      <c r="J76" s="17" t="n">
        <v>0.9939861038126934</v>
      </c>
    </row>
    <row r="77">
      <c r="A77" s="6" t="n">
        <v>12</v>
      </c>
      <c r="B77" s="6" t="inlineStr">
        <is>
          <t>12.02.2026</t>
        </is>
      </c>
      <c r="C77" s="7" t="n">
        <v>1391528.571428571</v>
      </c>
      <c r="D77" s="7" t="n">
        <v>89891.49000000001</v>
      </c>
      <c r="E77" s="7" t="n">
        <v>1343059.02</v>
      </c>
      <c r="F77" s="17" t="n">
        <v>0.9651681234408205</v>
      </c>
      <c r="G77" s="7" t="n">
        <v>1334.571428571429</v>
      </c>
      <c r="H77" s="7" t="n">
        <v>83</v>
      </c>
      <c r="I77" s="7" t="n">
        <v>1299</v>
      </c>
      <c r="J77" s="17" t="n">
        <v>0.9733461785484906</v>
      </c>
    </row>
    <row r="78">
      <c r="A78" s="6" t="n">
        <v>13</v>
      </c>
      <c r="B78" s="6" t="inlineStr">
        <is>
          <t>13.02.2026</t>
        </is>
      </c>
      <c r="C78" s="7" t="n">
        <v>1507489.285714286</v>
      </c>
      <c r="D78" s="7" t="n">
        <v>145330.37</v>
      </c>
      <c r="E78" s="7" t="n">
        <v>1488389.39</v>
      </c>
      <c r="F78" s="17" t="n">
        <v>0.9873299957118861</v>
      </c>
      <c r="G78" s="7" t="n">
        <v>1445.785714285714</v>
      </c>
      <c r="H78" s="7" t="n">
        <v>128</v>
      </c>
      <c r="I78" s="7" t="n">
        <v>1427</v>
      </c>
      <c r="J78" s="17" t="n">
        <v>0.9870065708215998</v>
      </c>
    </row>
    <row r="79">
      <c r="A79" s="6" t="n">
        <v>14</v>
      </c>
      <c r="B79" s="6" t="inlineStr">
        <is>
          <t>14.02.2026</t>
        </is>
      </c>
      <c r="C79" s="7" t="n">
        <v>1623450</v>
      </c>
      <c r="D79" s="7" t="n">
        <v>48801.66</v>
      </c>
      <c r="E79" s="7" t="n">
        <v>1537191.05</v>
      </c>
      <c r="F79" s="17" t="n">
        <v>0.9468668884166435</v>
      </c>
      <c r="G79" s="7" t="n">
        <v>1557</v>
      </c>
      <c r="H79" s="7" t="n">
        <v>43</v>
      </c>
      <c r="I79" s="7" t="n">
        <v>1470</v>
      </c>
      <c r="J79" s="17" t="n">
        <v>0.9441233140655106</v>
      </c>
    </row>
    <row r="80">
      <c r="A80" s="6" t="n">
        <v>15</v>
      </c>
      <c r="B80" s="6" t="inlineStr">
        <is>
          <t>15.02.2026</t>
        </is>
      </c>
      <c r="C80" s="7" t="n">
        <v>1739410.714285714</v>
      </c>
      <c r="D80" s="7" t="n">
        <v>35323.92</v>
      </c>
      <c r="E80" s="7" t="n">
        <v>1572514.97</v>
      </c>
      <c r="F80" s="17" t="n">
        <v>0.9040504103401191</v>
      </c>
      <c r="G80" s="7" t="n">
        <v>1668.214285714286</v>
      </c>
      <c r="H80" s="7" t="n">
        <v>38</v>
      </c>
      <c r="I80" s="7" t="n">
        <v>1508</v>
      </c>
      <c r="J80" s="17" t="n">
        <v>0.9039606080068507</v>
      </c>
    </row>
    <row r="81">
      <c r="A81" s="6" t="n">
        <v>16</v>
      </c>
      <c r="B81" s="6" t="inlineStr">
        <is>
          <t>16.02.2026</t>
        </is>
      </c>
      <c r="C81" s="7" t="n">
        <v>1855371.428571429</v>
      </c>
      <c r="D81" s="7" t="n">
        <v>114236.48</v>
      </c>
      <c r="E81" s="7" t="n">
        <v>1686751.45</v>
      </c>
      <c r="F81" s="17" t="n">
        <v>0.9091179394191381</v>
      </c>
      <c r="G81" s="7" t="n">
        <v>1779.428571428571</v>
      </c>
      <c r="H81" s="7" t="n">
        <v>108</v>
      </c>
      <c r="I81" s="7" t="n">
        <v>1616</v>
      </c>
      <c r="J81" s="17" t="n">
        <v>0.9081567116249197</v>
      </c>
    </row>
    <row r="82">
      <c r="A82" s="6" t="n">
        <v>17</v>
      </c>
      <c r="B82" s="6" t="inlineStr">
        <is>
          <t>17.02.2026</t>
        </is>
      </c>
      <c r="C82" s="7" t="n">
        <v>1971332.142857143</v>
      </c>
      <c r="D82" s="7" t="n">
        <v>169921.04</v>
      </c>
      <c r="E82" s="7" t="n">
        <v>1856672.49</v>
      </c>
      <c r="F82" s="17" t="n">
        <v>0.9418364615660547</v>
      </c>
      <c r="G82" s="7" t="n">
        <v>1890.642857142857</v>
      </c>
      <c r="H82" s="7" t="n">
        <v>169</v>
      </c>
      <c r="I82" s="7" t="n">
        <v>1785</v>
      </c>
      <c r="J82" s="17" t="n">
        <v>0.9441233140655106</v>
      </c>
    </row>
    <row r="83">
      <c r="A83" s="6" t="n">
        <v>18</v>
      </c>
      <c r="B83" s="6" t="inlineStr">
        <is>
          <t>18.02.2026</t>
        </is>
      </c>
      <c r="C83" s="7" t="n">
        <v>2087292.857142857</v>
      </c>
      <c r="D83" s="7" t="n">
        <v>154065.78</v>
      </c>
      <c r="E83" s="7" t="n">
        <v>2010738.27</v>
      </c>
      <c r="F83" s="17" t="n">
        <v>0.9633235044709312</v>
      </c>
      <c r="G83" s="7" t="n">
        <v>2001.857142857143</v>
      </c>
      <c r="H83" s="7" t="n">
        <v>144</v>
      </c>
      <c r="I83" s="7" t="n">
        <v>1929</v>
      </c>
      <c r="J83" s="17" t="n">
        <v>0.9636052237208307</v>
      </c>
    </row>
    <row r="84">
      <c r="A84" s="6" t="n">
        <v>19</v>
      </c>
      <c r="B84" s="6" t="inlineStr">
        <is>
          <t>19.02.2026</t>
        </is>
      </c>
      <c r="C84" s="7" t="n">
        <v>2203253.571428571</v>
      </c>
      <c r="D84" s="7" t="n">
        <v>126823.88</v>
      </c>
      <c r="E84" s="7" t="n">
        <v>2137562.15</v>
      </c>
      <c r="F84" s="17" t="n">
        <v>0.9701843572249481</v>
      </c>
      <c r="G84" s="7" t="n">
        <v>2113.071428571428</v>
      </c>
      <c r="H84" s="7" t="n">
        <v>130</v>
      </c>
      <c r="I84" s="7" t="n">
        <v>2059</v>
      </c>
      <c r="J84" s="17" t="n">
        <v>0.9744109792786398</v>
      </c>
    </row>
    <row r="85">
      <c r="A85" s="6" t="n">
        <v>20</v>
      </c>
      <c r="B85" s="6" t="inlineStr">
        <is>
          <t>20.02.2026</t>
        </is>
      </c>
      <c r="C85" s="7" t="n">
        <v>2319214.285714286</v>
      </c>
      <c r="D85" s="7" t="n">
        <v>143308.15</v>
      </c>
      <c r="E85" s="7" t="n">
        <v>2280870.3</v>
      </c>
      <c r="F85" s="17" t="n">
        <v>0.983466820659706</v>
      </c>
      <c r="G85" s="7" t="n">
        <v>2224.285714285714</v>
      </c>
      <c r="H85" s="7" t="n">
        <v>125</v>
      </c>
      <c r="I85" s="7" t="n">
        <v>2184</v>
      </c>
      <c r="J85" s="17" t="n">
        <v>0.981888246628131</v>
      </c>
    </row>
    <row r="86">
      <c r="A86" s="6" t="n">
        <v>21</v>
      </c>
      <c r="B86" s="6" t="inlineStr">
        <is>
          <t>21.02.2026</t>
        </is>
      </c>
      <c r="C86" s="7" t="n">
        <v>2435175</v>
      </c>
      <c r="D86" s="7" t="n">
        <v>56641.14</v>
      </c>
      <c r="E86" s="7" t="n">
        <v>2337511.44</v>
      </c>
      <c r="F86" s="17" t="n">
        <v>0.9598946441220857</v>
      </c>
      <c r="G86" s="7" t="n">
        <v>2335.5</v>
      </c>
      <c r="H86" s="7" t="n">
        <v>50</v>
      </c>
      <c r="I86" s="7" t="n">
        <v>2234</v>
      </c>
      <c r="J86" s="17" t="n">
        <v>0.9565403553842861</v>
      </c>
    </row>
    <row r="87">
      <c r="A87" s="6" t="n">
        <v>22</v>
      </c>
      <c r="B87" s="6" t="inlineStr">
        <is>
          <t>22.02.2026</t>
        </is>
      </c>
      <c r="C87" s="7" t="n">
        <v>2551135.714285714</v>
      </c>
      <c r="D87" s="7" t="n">
        <v>57649.46000000001</v>
      </c>
      <c r="E87" s="7" t="n">
        <v>2395160.9</v>
      </c>
      <c r="F87" s="17" t="n">
        <v>0.9388606362992393</v>
      </c>
      <c r="G87" s="7" t="n">
        <v>2446.714285714286</v>
      </c>
      <c r="H87" s="7" t="n">
        <v>60</v>
      </c>
      <c r="I87" s="7" t="n">
        <v>2294</v>
      </c>
      <c r="J87" s="17" t="n">
        <v>0.9375839318035849</v>
      </c>
    </row>
    <row r="88">
      <c r="A88" s="6" t="n">
        <v>23</v>
      </c>
      <c r="B88" s="6" t="inlineStr">
        <is>
          <t>23.02.2026</t>
        </is>
      </c>
      <c r="C88" s="7" t="n">
        <v>2667096.428571429</v>
      </c>
      <c r="D88" s="7" t="n">
        <v>78209.84999999999</v>
      </c>
      <c r="E88" s="7" t="n">
        <v>2473370.75</v>
      </c>
      <c r="F88" s="17" t="n">
        <v>0.927364576512446</v>
      </c>
      <c r="G88" s="7" t="n">
        <v>2557.928571428572</v>
      </c>
      <c r="H88" s="7" t="n">
        <v>75</v>
      </c>
      <c r="I88" s="7" t="n">
        <v>2369</v>
      </c>
      <c r="J88" s="17" t="n">
        <v>0.9261400128452151</v>
      </c>
    </row>
    <row r="89">
      <c r="A89" s="6" t="n">
        <v>24</v>
      </c>
      <c r="B89" s="6" t="inlineStr">
        <is>
          <t>24.02.2026</t>
        </is>
      </c>
      <c r="C89" s="7" t="n">
        <v>2783057.142857143</v>
      </c>
      <c r="D89" s="7" t="n">
        <v>115837.52</v>
      </c>
      <c r="E89" s="7" t="n">
        <v>2589208.27</v>
      </c>
      <c r="F89" s="17" t="n">
        <v>0.9303467866785755</v>
      </c>
      <c r="G89" s="7" t="n">
        <v>2669.142857142857</v>
      </c>
      <c r="H89" s="7" t="n">
        <v>114</v>
      </c>
      <c r="I89" s="7" t="n">
        <v>2483</v>
      </c>
      <c r="J89" s="17" t="n">
        <v>0.9302611860415327</v>
      </c>
    </row>
    <row r="90">
      <c r="A90" s="6" t="n">
        <v>25</v>
      </c>
      <c r="B90" s="6" t="inlineStr">
        <is>
          <t>25.02.2026</t>
        </is>
      </c>
      <c r="C90" s="7" t="n">
        <v>2899017.857142857</v>
      </c>
      <c r="D90" s="7" t="n">
        <v>183154.12</v>
      </c>
      <c r="E90" s="7" t="n">
        <v>2772362.39</v>
      </c>
      <c r="F90" s="17" t="n">
        <v>0.9563109048015029</v>
      </c>
      <c r="G90" s="7" t="n">
        <v>2780.357142857143</v>
      </c>
      <c r="H90" s="7" t="n">
        <v>180</v>
      </c>
      <c r="I90" s="7" t="n">
        <v>2663</v>
      </c>
      <c r="J90" s="17" t="n">
        <v>0.9577906229929352</v>
      </c>
    </row>
    <row r="91">
      <c r="A91" s="6" t="n">
        <v>26</v>
      </c>
      <c r="B91" s="6" t="inlineStr">
        <is>
          <t>26.02.2026</t>
        </is>
      </c>
      <c r="C91" s="7" t="n">
        <v>3014978.571428571</v>
      </c>
      <c r="D91" s="7" t="n">
        <v>114379.17</v>
      </c>
      <c r="E91" s="7" t="n">
        <v>2886741.56</v>
      </c>
      <c r="F91" s="17" t="n">
        <v>0.9574666922532025</v>
      </c>
      <c r="G91" s="7" t="n">
        <v>2891.571428571428</v>
      </c>
      <c r="H91" s="7" t="n">
        <v>117</v>
      </c>
      <c r="I91" s="7" t="n">
        <v>2780</v>
      </c>
      <c r="J91" s="17" t="n">
        <v>0.9614149498542562</v>
      </c>
    </row>
    <row r="92">
      <c r="A92" s="6" t="n">
        <v>27</v>
      </c>
      <c r="B92" s="6" t="inlineStr">
        <is>
          <t>27.02.2026</t>
        </is>
      </c>
      <c r="C92" s="7" t="n">
        <v>3130939.285714286</v>
      </c>
      <c r="D92" s="7" t="n">
        <v>130741.64</v>
      </c>
      <c r="E92" s="7" t="n">
        <v>3017483.2</v>
      </c>
      <c r="F92" s="17" t="n">
        <v>0.9637629237232551</v>
      </c>
      <c r="G92" s="7" t="n">
        <v>3002.785714285714</v>
      </c>
      <c r="H92" s="7" t="n">
        <v>115</v>
      </c>
      <c r="I92" s="7" t="n">
        <v>2895</v>
      </c>
      <c r="J92" s="17" t="n">
        <v>0.9641047598658389</v>
      </c>
    </row>
    <row r="93">
      <c r="A93" s="6" t="n">
        <v>28</v>
      </c>
      <c r="B93" s="6" t="inlineStr">
        <is>
          <t>28.02.2026</t>
        </is>
      </c>
      <c r="C93" s="7" t="n">
        <v>3246900</v>
      </c>
      <c r="D93" s="7" t="n">
        <v>126032.14</v>
      </c>
      <c r="E93" s="7" t="n">
        <v>3143515.34</v>
      </c>
      <c r="F93" s="17" t="n">
        <v>0.9681589639348303</v>
      </c>
      <c r="G93" s="7" t="n">
        <v>3114</v>
      </c>
      <c r="H93" s="7" t="n">
        <v>115</v>
      </c>
      <c r="I93" s="7" t="n">
        <v>3010</v>
      </c>
      <c r="J93" s="17" t="n">
        <v>0.9666024405908799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20">
    <cfRule type="dataBar" priority="3">
      <dataBar showValue="1">
        <cfvo type="num" val="0"/>
        <cfvo type="num" val="1"/>
        <color rgb="00B7E4C7"/>
      </dataBar>
    </cfRule>
  </conditionalFormatting>
  <conditionalFormatting sqref="G17:G20">
    <cfRule type="dataBar" priority="3">
      <dataBar showValue="1">
        <cfvo type="num" val="0"/>
        <cfvo type="num" val="1"/>
        <color rgb="00B7E4C7"/>
      </dataBar>
    </cfRule>
  </conditionalFormatting>
  <conditionalFormatting sqref="E26:E60">
    <cfRule type="dataBar" priority="5">
      <dataBar showValue="1">
        <cfvo type="num" val="0"/>
        <cfvo type="num" val="1"/>
        <color rgb="00B7E4C7"/>
      </dataBar>
    </cfRule>
  </conditionalFormatting>
  <conditionalFormatting sqref="H26:H60">
    <cfRule type="dataBar" priority="5">
      <dataBar showValue="1">
        <cfvo type="num" val="0"/>
        <cfvo type="num" val="1"/>
        <color rgb="00B7E4C7"/>
      </dataBar>
    </cfRule>
  </conditionalFormatting>
  <conditionalFormatting sqref="F66:F93">
    <cfRule type="dataBar" priority="7">
      <dataBar showValue="1">
        <cfvo type="num" val="0"/>
        <cfvo type="num" val="1"/>
        <color rgb="00B7E4C7"/>
      </dataBar>
    </cfRule>
  </conditionalFormatting>
  <conditionalFormatting sqref="J66:J93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2026-06-29T09:42:04Z</dcterms:created>
  <dcterms:modified xsi:type="dcterms:W3CDTF">2026-06-29T09:42:05Z</dcterms:modified>
</cp:coreProperties>
</file>